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35" tabRatio="934"/>
  </bookViews>
  <sheets>
    <sheet name="PREÇO POR EMPREGADO" sheetId="1" r:id="rId1"/>
    <sheet name="UNIFORMES" sheetId="2" r:id="rId2"/>
  </sheets>
  <definedNames>
    <definedName name="_xlnm.Print_Area" localSheetId="0">'PREÇO POR EMPREGADO'!$A$1:$I$110</definedName>
  </definedNames>
  <calcPr calcId="144525"/>
</workbook>
</file>

<file path=xl/sharedStrings.xml><?xml version="1.0" encoding="utf-8"?>
<sst xmlns="http://schemas.openxmlformats.org/spreadsheetml/2006/main" count="145">
  <si>
    <t>Categoria profissional:  Encarregado de Servente de Limpeza</t>
  </si>
  <si>
    <t>Dados para composição dos custos referentes à mão-de-obra</t>
  </si>
  <si>
    <t>Tipo de serviço (mesmo serviço com características distintas)</t>
  </si>
  <si>
    <t>Limpeza</t>
  </si>
  <si>
    <t>Classificação Brasileira de Ocupações (CBO)</t>
  </si>
  <si>
    <t>Salário Nominativo da Categoria Profissional</t>
  </si>
  <si>
    <t>Categoria profissional (vinculada à execução contratual)</t>
  </si>
  <si>
    <t>Encarregado de Servente de Limpeza</t>
  </si>
  <si>
    <t>Data base da categoria (dia/mês/ano)</t>
  </si>
  <si>
    <t>MÓDULO 1 - COMPOSIÇÃO DA REMUNERAÇÃO</t>
  </si>
  <si>
    <t>COMPOSIÇÃO DA REMUNERAÇÃO</t>
  </si>
  <si>
    <t>%</t>
  </si>
  <si>
    <t>VALOR (R$)</t>
  </si>
  <si>
    <t>A</t>
  </si>
  <si>
    <t xml:space="preserve">Salário Base </t>
  </si>
  <si>
    <t>B</t>
  </si>
  <si>
    <t xml:space="preserve">Adicional Periculosidade </t>
  </si>
  <si>
    <t>C</t>
  </si>
  <si>
    <t>Adicional Insalubridade</t>
  </si>
  <si>
    <t>D</t>
  </si>
  <si>
    <t>Adicional Noturno</t>
  </si>
  <si>
    <t>E</t>
  </si>
  <si>
    <t>Adicional de Hora Noturna Reduzida</t>
  </si>
  <si>
    <t>F</t>
  </si>
  <si>
    <t>Adicional de Hora Extra no Feriado Trabalhado</t>
  </si>
  <si>
    <t>G</t>
  </si>
  <si>
    <t>Outros (especificar)</t>
  </si>
  <si>
    <t>TOTAL DO MÓDULO 1</t>
  </si>
  <si>
    <t>MÓDULO 2 – ENCARGOS E BENEFÍCIOS ANUAIS, MENSAIS E DIÁRIOS</t>
  </si>
  <si>
    <t>Submódulo 2.1 - 13º Salário, Férias e Adicional de Férias</t>
  </si>
  <si>
    <r>
      <rPr>
        <sz val="10"/>
        <rFont val="Arial"/>
        <charset val="134"/>
      </rPr>
      <t>13 (Décimo-terceiro) salário</t>
    </r>
    <r>
      <rPr>
        <sz val="10"/>
        <color indexed="10"/>
        <rFont val="Arial"/>
        <charset val="134"/>
      </rPr>
      <t xml:space="preserve"> </t>
    </r>
  </si>
  <si>
    <r>
      <rPr>
        <sz val="10"/>
        <rFont val="Arial"/>
        <charset val="134"/>
      </rPr>
      <t>Férias e Adicional de Férias</t>
    </r>
  </si>
  <si>
    <t>TOTAL SUBMÓDULO 2.1</t>
  </si>
  <si>
    <t>Submódulo 2.2 - GPS, FGTS e Outras Contribuições</t>
  </si>
  <si>
    <t xml:space="preserve">INSS </t>
  </si>
  <si>
    <t xml:space="preserve">Salário Educação </t>
  </si>
  <si>
    <t>SAT (Seguro Acidente de Trabalho) = RAT x FAP</t>
  </si>
  <si>
    <t>SESI/SESC</t>
  </si>
  <si>
    <t xml:space="preserve">SENAI/SENAC </t>
  </si>
  <si>
    <t xml:space="preserve">SEBRAE </t>
  </si>
  <si>
    <t xml:space="preserve">INCRA </t>
  </si>
  <si>
    <t>H</t>
  </si>
  <si>
    <t xml:space="preserve">FGTS </t>
  </si>
  <si>
    <t>TOTAL SUBMÓDULO 2.2</t>
  </si>
  <si>
    <t>Submódulo 2.3 - Benefícios Mensais e Diários</t>
  </si>
  <si>
    <t xml:space="preserve">Transporte </t>
  </si>
  <si>
    <t>-</t>
  </si>
  <si>
    <r>
      <rPr>
        <sz val="10"/>
        <rFont val="Arial"/>
        <charset val="134"/>
      </rPr>
      <t xml:space="preserve">Auxílio-Refeição/Alimentaçã  </t>
    </r>
    <r>
      <rPr>
        <b/>
        <sz val="10"/>
        <rFont val="Arial"/>
        <charset val="134"/>
      </rPr>
      <t>(auxilio alimentação- CCT Cla. nº 13 )</t>
    </r>
  </si>
  <si>
    <t xml:space="preserve">Assistência Médica e Familiar </t>
  </si>
  <si>
    <t>TOTAL SUBMÓDULO 2.3</t>
  </si>
  <si>
    <t>QUADRO-RESUMO DO MÓDULO 2 - ENCARGOS,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</si>
  <si>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</si>
  <si>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</si>
  <si>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</si>
  <si>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</si>
  <si>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GPS, FGTS e Outras Contribuições</t>
  </si>
  <si>
    <t>2.3</t>
  </si>
  <si>
    <t>Benefícios Mensais e Diários</t>
  </si>
  <si>
    <t>TOTAL DO MÓDULO 2</t>
  </si>
  <si>
    <t>MÓDULO 3 – PROVISÃO PARA RESCISÃO</t>
  </si>
  <si>
    <t>PROVISÃO PARA RESCISÃO</t>
  </si>
  <si>
    <t>Aviso Prévio Indenizado</t>
  </si>
  <si>
    <t>Incidência do FGTS sobre Aviso Prévio Indenizado</t>
  </si>
  <si>
    <t>Multa do FGTS e Contribuição Social sobre o Aviso Prévio Indenizado</t>
  </si>
  <si>
    <t xml:space="preserve">Aviso Prévio Trabalhado </t>
  </si>
  <si>
    <t>Incidência dos encargos do submódulo 2.2 sobre Aviso Prévio Trabalhado</t>
  </si>
  <si>
    <t xml:space="preserve">Multa do FGTS e Contribuição Social sobre o Aviso Prévio Trabalhado. </t>
  </si>
  <si>
    <t>TOTAL DO MÓDULO 3</t>
  </si>
  <si>
    <t>MÓDULO 4 – CUSTO DE REPOSIÇÃO DO PROFISSIONAL AUSENTE</t>
  </si>
  <si>
    <t>Submódulo 4.1 - Ausências Legais</t>
  </si>
  <si>
    <t>Férias (Valor pago no (Módulo 1) e na (letra B do submódulo 2.1) zeramos essa rubrica</t>
  </si>
  <si>
    <t>Ausências Legais</t>
  </si>
  <si>
    <t>Licença Paternidade</t>
  </si>
  <si>
    <r>
      <rPr>
        <sz val="10"/>
        <rFont val="Arial"/>
        <charset val="134"/>
      </rPr>
      <t>Ausência por Acidente de Trabalho</t>
    </r>
    <r>
      <rPr>
        <sz val="10"/>
        <color indexed="10"/>
        <rFont val="Arial"/>
        <charset val="134"/>
      </rPr>
      <t xml:space="preserve"> </t>
    </r>
  </si>
  <si>
    <t>Afastamento Maternidade 120 dias</t>
  </si>
  <si>
    <t>Incidência dos encargos do submódulo 2.2 sobre Ausências Legais</t>
  </si>
  <si>
    <t>TOTAL SUBMÓDULO 4.1</t>
  </si>
  <si>
    <t>Submódulo 4.2 - Intrajornada</t>
  </si>
  <si>
    <t>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</si>
  <si>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</si>
  <si>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</si>
  <si>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</si>
  <si>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4.1</t>
  </si>
  <si>
    <t>4.2</t>
  </si>
  <si>
    <t>Intrajornada</t>
  </si>
  <si>
    <t>TOTAL DO MÓDULO 4</t>
  </si>
  <si>
    <t>MÓDULO 5 – INSUMOS DIVERSOS</t>
  </si>
  <si>
    <t>INSUMOS DIVERSOS</t>
  </si>
  <si>
    <t xml:space="preserve">Uniformes </t>
  </si>
  <si>
    <t>Materiais e Equipamentos.</t>
  </si>
  <si>
    <t>TOTAL DO MÓDULO 5</t>
  </si>
  <si>
    <t>MÓDULO 6 – CUSTOS INDIRETOS, TRIBUTOS E LUCRO</t>
  </si>
  <si>
    <t>CUSTOS INDIRETOS, TRIBUTOS E LUCRO</t>
  </si>
  <si>
    <t>Custos Indiretos</t>
  </si>
  <si>
    <t>Lucro</t>
  </si>
  <si>
    <t>TRIBUTOS</t>
  </si>
  <si>
    <t>C.1</t>
  </si>
  <si>
    <t>PIS</t>
  </si>
  <si>
    <t>C.2</t>
  </si>
  <si>
    <t>COFINS</t>
  </si>
  <si>
    <t>C.3</t>
  </si>
  <si>
    <t>ISS</t>
  </si>
  <si>
    <t>TOTAL DO MÓDULO 6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</si>
  <si>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</si>
  <si>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</si>
  <si>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</si>
  <si>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</si>
  <si>
    <t>Tipo de Serviço (A)</t>
  </si>
  <si>
    <t>Valor Por Empregado(B)</t>
  </si>
  <si>
    <t>Qde de Empregados por posto ( C )</t>
  </si>
  <si>
    <t>Valor Proposto por Posto (D) = (B x C)</t>
  </si>
  <si>
    <t>Qde Postos (E)</t>
  </si>
  <si>
    <t>Serviço 1 (indicar)</t>
  </si>
  <si>
    <t>R$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</si>
  <si>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</si>
  <si>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</si>
  <si>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</si>
  <si>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</si>
  <si>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</si>
  <si>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</si>
  <si>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</si>
  <si>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</si>
  <si>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</si>
  <si>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</si>
  <si>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</si>
  <si>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TOTAL</t>
  </si>
  <si>
    <t>Nota(1):</t>
  </si>
  <si>
    <t>Informar o valor da unidade de medida por tipo de serviço.</t>
  </si>
  <si>
    <t>RELAÇÃO DE UNIFORME PARA ENCARREGADO DE SERVENTE DE LIMPEZA - REFERENTE A 1 (UM) POSTO</t>
  </si>
  <si>
    <t>Descrição do Itens</t>
  </si>
  <si>
    <t>Unidade</t>
  </si>
  <si>
    <t>Qtd. anual necessária por posto</t>
  </si>
  <si>
    <t>Valor unitário proposto (R$)</t>
  </si>
  <si>
    <t>Valor total mensal proposto (R$)</t>
  </si>
  <si>
    <t>Valor total Anual proposto (R$)</t>
  </si>
  <si>
    <t>Calça com elástico na cintura, tecido brim</t>
  </si>
  <si>
    <t>Unid.</t>
  </si>
  <si>
    <t>Camiseta malha fria, com gola redonda, com emblema da empresa pintado ou bordado.</t>
  </si>
  <si>
    <t>Crachá de identificação, confeccionado em PVC com foto 3x4 recente; dimensão 10cm (altura) x 7cm (largura)</t>
  </si>
  <si>
    <t>Cinto social, em material sintético na cor preta</t>
  </si>
  <si>
    <t>Par</t>
  </si>
  <si>
    <t>Meia em algodão, tipo soquete/cano curto, tamanho único</t>
  </si>
  <si>
    <t>Bota de borracha cano curto antiderrapante</t>
  </si>
  <si>
    <t>TOTAL UNITÁRIO POR POSTO (R$)</t>
  </si>
  <si>
    <t>CUSTO MENSAL DO UNIFORME POR POSTO (TOTAL DIVIDIDO POR 12)</t>
  </si>
</sst>
</file>

<file path=xl/styles.xml><?xml version="1.0" encoding="utf-8"?>
<styleSheet xmlns="http://schemas.openxmlformats.org/spreadsheetml/2006/main">
  <numFmts count="11">
    <numFmt numFmtId="176" formatCode="_-* #,##0.00_-;\-* #,##0.00_-;_-* &quot;-&quot;??_-;_-@_-"/>
    <numFmt numFmtId="177" formatCode="_-[$R$-416]* #,##0.00_ ;_-[$R$-416]* \-#,##0.00\ ;_-[$R$-416]* &quot;-&quot;??_ ;_-@_ "/>
    <numFmt numFmtId="178" formatCode="_-&quot;£&quot;* #,##0_-;\-&quot;£&quot;* #,##0_-;_-&quot;£&quot;* &quot;-&quot;_-;_-@_-"/>
    <numFmt numFmtId="179" formatCode="_(&quot;R$ &quot;* #,##0.00_);_(&quot;R$ &quot;* \(#,##0.00\);_(&quot;R$ &quot;* &quot;-&quot;??_);_(@_)"/>
    <numFmt numFmtId="180" formatCode="_(&quot;R$&quot;* #,##0.00_);_(&quot;R$&quot;* \(#,##0.00\);_(&quot;R$&quot;* &quot;-&quot;??_);_(@_)"/>
    <numFmt numFmtId="181" formatCode="_-&quot;R$&quot;\ * #,##0.00_-;\-&quot;R$&quot;\ * #,##0.00_-;_-&quot;R$&quot;\ * &quot;-&quot;??_-;_-@_-"/>
    <numFmt numFmtId="182" formatCode="_-* #,##0_-;\-* #,##0_-;_-* &quot;-&quot;_-;_-@_-"/>
    <numFmt numFmtId="183" formatCode="#,##0.00000"/>
    <numFmt numFmtId="184" formatCode="0.00_ "/>
    <numFmt numFmtId="185" formatCode="0.0000_ "/>
    <numFmt numFmtId="186" formatCode="0_ "/>
  </numFmts>
  <fonts count="26">
    <font>
      <sz val="10"/>
      <name val="Arial"/>
      <charset val="134"/>
    </font>
    <font>
      <b/>
      <sz val="10"/>
      <name val="Arial"/>
      <charset val="134"/>
    </font>
    <font>
      <sz val="10"/>
      <color rgb="FFFF0000"/>
      <name val="Arial"/>
      <charset val="134"/>
    </font>
    <font>
      <sz val="11"/>
      <name val="Times New Roman"/>
      <charset val="1"/>
    </font>
    <font>
      <sz val="11"/>
      <color rgb="FFFF0000"/>
      <name val="Calibri"/>
      <charset val="0"/>
      <scheme val="minor"/>
    </font>
    <font>
      <sz val="10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0"/>
      <color indexed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3" tint="0.6"/>
        <bgColor indexed="31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176" fontId="5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9" fontId="0" fillId="0" borderId="0" applyFill="0" applyBorder="0" applyAlignment="0" applyProtection="0"/>
    <xf numFmtId="0" fontId="15" fillId="0" borderId="49" applyNumberFormat="0" applyFill="0" applyAlignment="0" applyProtection="0">
      <alignment vertical="center"/>
    </xf>
    <xf numFmtId="0" fontId="12" fillId="17" borderId="47" applyNumberFormat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179" fontId="0" fillId="0" borderId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8" borderId="44" applyNumberFormat="0" applyFont="0" applyAlignment="0" applyProtection="0">
      <alignment vertical="center"/>
    </xf>
    <xf numFmtId="0" fontId="14" fillId="0" borderId="0"/>
    <xf numFmtId="0" fontId="8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4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48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3" fillId="0" borderId="5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3" borderId="50" applyNumberFormat="0" applyAlignment="0" applyProtection="0">
      <alignment vertical="center"/>
    </xf>
    <xf numFmtId="0" fontId="10" fillId="10" borderId="46" applyNumberFormat="0" applyAlignment="0" applyProtection="0">
      <alignment vertical="center"/>
    </xf>
    <xf numFmtId="0" fontId="18" fillId="10" borderId="50" applyNumberFormat="0" applyAlignment="0" applyProtection="0">
      <alignment vertical="center"/>
    </xf>
    <xf numFmtId="0" fontId="9" fillId="0" borderId="4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81" fontId="14" fillId="0" borderId="0" applyFont="0" applyFill="0" applyBorder="0" applyAlignment="0" applyProtection="0"/>
    <xf numFmtId="0" fontId="8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1" fillId="2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NumberFormat="1" applyFont="1" applyAlignment="1">
      <alignment horizontal="center" vertical="center" wrapText="1"/>
    </xf>
    <xf numFmtId="0" fontId="0" fillId="0" borderId="0" xfId="0" applyFont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10" fontId="0" fillId="0" borderId="1" xfId="0" applyNumberFormat="1" applyBorder="1"/>
    <xf numFmtId="10" fontId="0" fillId="0" borderId="1" xfId="4" applyNumberFormat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10" fontId="0" fillId="0" borderId="1" xfId="4" applyNumberForma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6" borderId="1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0" fontId="0" fillId="0" borderId="1" xfId="0" applyNumberFormat="1" applyFont="1" applyBorder="1" applyAlignment="1">
      <alignment horizontal="right"/>
    </xf>
    <xf numFmtId="10" fontId="1" fillId="3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center"/>
    </xf>
    <xf numFmtId="10" fontId="1" fillId="5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10" fontId="0" fillId="0" borderId="1" xfId="0" applyNumberFormat="1" applyFont="1" applyFill="1" applyBorder="1" applyAlignment="1">
      <alignment horizontal="center"/>
    </xf>
    <xf numFmtId="10" fontId="0" fillId="0" borderId="1" xfId="0" applyNumberFormat="1" applyFont="1" applyBorder="1" applyAlignment="1">
      <alignment horizontal="center"/>
    </xf>
    <xf numFmtId="9" fontId="0" fillId="0" borderId="1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84" fontId="0" fillId="0" borderId="1" xfId="0" applyNumberFormat="1" applyFont="1" applyBorder="1" applyAlignment="1">
      <alignment horizontal="center"/>
    </xf>
    <xf numFmtId="179" fontId="0" fillId="0" borderId="1" xfId="9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wrapText="1"/>
    </xf>
    <xf numFmtId="58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/>
    <xf numFmtId="2" fontId="0" fillId="0" borderId="1" xfId="0" applyNumberFormat="1" applyBorder="1"/>
    <xf numFmtId="4" fontId="1" fillId="3" borderId="1" xfId="0" applyNumberFormat="1" applyFont="1" applyFill="1" applyBorder="1" applyAlignment="1"/>
    <xf numFmtId="2" fontId="1" fillId="0" borderId="0" xfId="0" applyNumberFormat="1" applyFont="1" applyBorder="1" applyAlignment="1"/>
    <xf numFmtId="184" fontId="0" fillId="0" borderId="0" xfId="0" applyNumberFormat="1"/>
    <xf numFmtId="0" fontId="0" fillId="0" borderId="0" xfId="0" applyBorder="1"/>
    <xf numFmtId="2" fontId="0" fillId="0" borderId="1" xfId="0" applyNumberFormat="1" applyFont="1" applyBorder="1"/>
    <xf numFmtId="2" fontId="1" fillId="3" borderId="1" xfId="0" applyNumberFormat="1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179" fontId="2" fillId="0" borderId="0" xfId="9" applyFont="1"/>
    <xf numFmtId="0" fontId="1" fillId="7" borderId="2" xfId="0" applyFont="1" applyFill="1" applyBorder="1" applyAlignment="1">
      <alignment horizontal="center"/>
    </xf>
    <xf numFmtId="176" fontId="0" fillId="0" borderId="0" xfId="0" applyNumberFormat="1"/>
    <xf numFmtId="2" fontId="0" fillId="0" borderId="1" xfId="0" applyNumberFormat="1" applyBorder="1" applyAlignment="1">
      <alignment horizontal="right"/>
    </xf>
    <xf numFmtId="179" fontId="3" fillId="0" borderId="0" xfId="9" applyFont="1" applyBorder="1" applyAlignment="1" applyProtection="1"/>
    <xf numFmtId="2" fontId="0" fillId="0" borderId="1" xfId="0" applyNumberFormat="1" applyFont="1" applyFill="1" applyBorder="1"/>
    <xf numFmtId="185" fontId="0" fillId="0" borderId="1" xfId="0" applyNumberFormat="1" applyFont="1" applyFill="1" applyBorder="1" applyAlignment="1">
      <alignment horizontal="center"/>
    </xf>
    <xf numFmtId="185" fontId="0" fillId="0" borderId="1" xfId="0" applyNumberFormat="1" applyFont="1" applyBorder="1" applyAlignment="1">
      <alignment horizontal="center"/>
    </xf>
    <xf numFmtId="184" fontId="0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10" fontId="1" fillId="3" borderId="1" xfId="0" applyNumberFormat="1" applyFont="1" applyFill="1" applyBorder="1" applyAlignment="1">
      <alignment horizontal="center"/>
    </xf>
    <xf numFmtId="10" fontId="0" fillId="0" borderId="1" xfId="0" applyNumberFormat="1" applyBorder="1" applyAlignment="1"/>
    <xf numFmtId="10" fontId="0" fillId="0" borderId="1" xfId="4" applyNumberForma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0" fillId="0" borderId="8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/>
    <xf numFmtId="0" fontId="0" fillId="0" borderId="22" xfId="0" applyFont="1" applyBorder="1" applyAlignment="1"/>
    <xf numFmtId="0" fontId="0" fillId="0" borderId="2" xfId="0" applyFont="1" applyBorder="1" applyAlignment="1">
      <alignment horizontal="center"/>
    </xf>
    <xf numFmtId="0" fontId="0" fillId="0" borderId="19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3" xfId="0" applyFont="1" applyBorder="1" applyAlignment="1"/>
    <xf numFmtId="0" fontId="0" fillId="0" borderId="25" xfId="0" applyFont="1" applyBorder="1" applyAlignment="1"/>
    <xf numFmtId="0" fontId="1" fillId="0" borderId="23" xfId="0" applyFont="1" applyBorder="1" applyAlignment="1">
      <alignment horizontal="center"/>
    </xf>
    <xf numFmtId="0" fontId="1" fillId="0" borderId="3" xfId="0" applyFont="1" applyBorder="1" applyAlignment="1"/>
    <xf numFmtId="0" fontId="1" fillId="0" borderId="25" xfId="0" applyFont="1" applyBorder="1" applyAlignment="1"/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9" xfId="0" applyFont="1" applyBorder="1" applyAlignment="1"/>
    <xf numFmtId="0" fontId="0" fillId="0" borderId="30" xfId="0" applyFont="1" applyBorder="1" applyAlignment="1"/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36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0" fillId="0" borderId="37" xfId="0" applyFont="1" applyBorder="1" applyAlignment="1">
      <alignment horizontal="left"/>
    </xf>
    <xf numFmtId="0" fontId="0" fillId="0" borderId="23" xfId="0" applyFont="1" applyFill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27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38" xfId="0" applyFont="1" applyBorder="1" applyAlignment="1">
      <alignment horizontal="left"/>
    </xf>
    <xf numFmtId="0" fontId="0" fillId="0" borderId="1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186" fontId="0" fillId="0" borderId="0" xfId="0" applyNumberFormat="1"/>
    <xf numFmtId="2" fontId="1" fillId="0" borderId="1" xfId="0" applyNumberFormat="1" applyFont="1" applyBorder="1"/>
    <xf numFmtId="4" fontId="0" fillId="0" borderId="0" xfId="0" applyNumberFormat="1" applyAlignment="1">
      <alignment horizontal="left"/>
    </xf>
    <xf numFmtId="2" fontId="0" fillId="0" borderId="1" xfId="0" applyNumberFormat="1" applyFont="1" applyBorder="1" applyAlignment="1">
      <alignment horizontal="center"/>
    </xf>
    <xf numFmtId="2" fontId="1" fillId="0" borderId="0" xfId="0" applyNumberFormat="1" applyFont="1" applyFill="1" applyBorder="1"/>
    <xf numFmtId="179" fontId="1" fillId="0" borderId="0" xfId="9" applyFont="1"/>
    <xf numFmtId="4" fontId="1" fillId="0" borderId="1" xfId="0" applyNumberFormat="1" applyFont="1" applyBorder="1" applyAlignment="1"/>
    <xf numFmtId="2" fontId="0" fillId="0" borderId="0" xfId="0" applyNumberFormat="1"/>
    <xf numFmtId="0" fontId="1" fillId="0" borderId="15" xfId="0" applyFont="1" applyBorder="1" applyAlignment="1">
      <alignment horizontal="center"/>
    </xf>
    <xf numFmtId="2" fontId="0" fillId="0" borderId="40" xfId="0" applyNumberFormat="1" applyFont="1" applyBorder="1"/>
    <xf numFmtId="2" fontId="0" fillId="0" borderId="41" xfId="0" applyNumberFormat="1" applyFont="1" applyFill="1" applyBorder="1"/>
    <xf numFmtId="2" fontId="0" fillId="0" borderId="42" xfId="0" applyNumberFormat="1" applyFont="1" applyFill="1" applyBorder="1"/>
    <xf numFmtId="2" fontId="1" fillId="0" borderId="43" xfId="0" applyNumberFormat="1" applyFont="1" applyFill="1" applyBorder="1"/>
    <xf numFmtId="0" fontId="1" fillId="0" borderId="13" xfId="0" applyFont="1" applyBorder="1" applyAlignment="1">
      <alignment horizontal="center"/>
    </xf>
    <xf numFmtId="2" fontId="0" fillId="0" borderId="20" xfId="0" applyNumberFormat="1" applyFont="1" applyBorder="1"/>
    <xf numFmtId="2" fontId="0" fillId="0" borderId="24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1" fillId="0" borderId="0" xfId="0" applyFont="1"/>
    <xf numFmtId="4" fontId="1" fillId="0" borderId="0" xfId="0" applyNumberFormat="1" applyFont="1"/>
    <xf numFmtId="183" fontId="0" fillId="0" borderId="0" xfId="0" applyNumberFormat="1"/>
  </cellXfs>
  <cellStyles count="53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Normal 2" xfId="14"/>
    <cellStyle name="40% - Ênfase 6" xfId="15" builtinId="51"/>
    <cellStyle name="Texto de Aviso" xfId="16" builtinId="11"/>
    <cellStyle name="Título" xfId="17" builtinId="15"/>
    <cellStyle name="Texto Explicativo" xfId="18" builtinId="53"/>
    <cellStyle name="Ênfase 3" xfId="19" builtinId="37"/>
    <cellStyle name="Título 1" xfId="20" builtinId="16"/>
    <cellStyle name="Ênfase 4" xfId="21" builtinId="41"/>
    <cellStyle name="Título 2" xfId="22" builtinId="17"/>
    <cellStyle name="Ênfase 5" xfId="23" builtinId="45"/>
    <cellStyle name="Título 3" xfId="24" builtinId="18"/>
    <cellStyle name="Ênfase 6" xfId="25" builtinId="49"/>
    <cellStyle name="Título 4" xfId="26" builtinId="19"/>
    <cellStyle name="Entrada" xfId="27" builtinId="20"/>
    <cellStyle name="Saída" xfId="28" builtinId="21"/>
    <cellStyle name="Cálculo" xfId="29" builtinId="22"/>
    <cellStyle name="Total" xfId="30" builtinId="25"/>
    <cellStyle name="40% - Ênfase 1" xfId="31" builtinId="31"/>
    <cellStyle name="Bom" xfId="32" builtinId="26"/>
    <cellStyle name="Ruim" xfId="33" builtinId="27"/>
    <cellStyle name="Neutro" xfId="34" builtinId="28"/>
    <cellStyle name="Moeda 2" xfId="35"/>
    <cellStyle name="20% - Ênfase 5" xfId="36" builtinId="46"/>
    <cellStyle name="Ênfase 1" xfId="37" builtinId="29"/>
    <cellStyle name="20% - Ênfase 1" xfId="38" builtinId="30"/>
    <cellStyle name="60% - Ênfase 1" xfId="39" builtinId="32"/>
    <cellStyle name="20% - Ênfase 6" xfId="40" builtinId="50"/>
    <cellStyle name="Ênfase 2" xfId="41" builtinId="33"/>
    <cellStyle name="20% - Ênfase 2" xfId="42" builtinId="34"/>
    <cellStyle name="60% - Ênfase 2" xfId="43" builtinId="36"/>
    <cellStyle name="40% - Ênfase 3" xfId="44" builtinId="39"/>
    <cellStyle name="60% - Ênfase 3" xfId="45" builtinId="40"/>
    <cellStyle name="20% - Ênfase 4" xfId="46" builtinId="42"/>
    <cellStyle name="60% - Ênfase 4" xfId="47" builtinId="44"/>
    <cellStyle name="40% - Ênfase 5" xfId="48" builtinId="47"/>
    <cellStyle name="60% - Ênfase 5" xfId="49" builtinId="48"/>
    <cellStyle name="Moeda_Prop149 PG 007 DGP - EXÉRCITO limpeza 2" xfId="50"/>
    <cellStyle name="60% - Ênfase 6" xfId="51" builtinId="52"/>
    <cellStyle name="Moeda_Prop149 PG 007 DGP - EXÉRCITO limpeza" xf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799981688894314"/>
  </sheetPr>
  <dimension ref="A1:M136"/>
  <sheetViews>
    <sheetView tabSelected="1" topLeftCell="A77" workbookViewId="0">
      <selection activeCell="I41" sqref="I41"/>
    </sheetView>
  </sheetViews>
  <sheetFormatPr defaultColWidth="9" defaultRowHeight="12.75"/>
  <cols>
    <col min="1" max="1" width="10" customWidth="1"/>
    <col min="5" max="5" width="10.8571428571429" customWidth="1"/>
    <col min="7" max="7" width="26.2857142857143" customWidth="1"/>
    <col min="8" max="8" width="13.7142857142857" customWidth="1"/>
    <col min="9" max="9" width="21.4285714285714" customWidth="1"/>
    <col min="10" max="10" width="13.1428571428571" customWidth="1"/>
    <col min="11" max="11" width="33.1428571428571" customWidth="1"/>
    <col min="12" max="12" width="15.8571428571429" customWidth="1"/>
    <col min="13" max="13" width="13" customWidth="1"/>
    <col min="14" max="14" width="12.8571428571429"/>
  </cols>
  <sheetData>
    <row r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>
      <c r="A2" s="11"/>
      <c r="B2" s="12"/>
      <c r="C2" s="12"/>
      <c r="D2" s="12"/>
      <c r="E2" s="12"/>
      <c r="F2" s="12"/>
      <c r="G2" s="12"/>
      <c r="H2" s="11"/>
      <c r="I2" s="11"/>
    </row>
    <row r="3" spans="1:9">
      <c r="A3" s="13" t="s">
        <v>1</v>
      </c>
      <c r="B3" s="13"/>
      <c r="C3" s="13"/>
      <c r="D3" s="13"/>
      <c r="E3" s="13"/>
      <c r="F3" s="13"/>
      <c r="G3" s="13"/>
      <c r="H3" s="13"/>
      <c r="I3" s="13"/>
    </row>
    <row r="4" spans="1:9">
      <c r="A4" s="14">
        <v>1</v>
      </c>
      <c r="B4" s="15" t="s">
        <v>2</v>
      </c>
      <c r="C4" s="15"/>
      <c r="D4" s="15"/>
      <c r="E4" s="15"/>
      <c r="F4" s="15"/>
      <c r="G4" s="15"/>
      <c r="H4" s="15"/>
      <c r="I4" s="14" t="s">
        <v>3</v>
      </c>
    </row>
    <row r="5" spans="1:9">
      <c r="A5" s="14">
        <v>2</v>
      </c>
      <c r="B5" s="15" t="s">
        <v>4</v>
      </c>
      <c r="C5" s="15"/>
      <c r="D5" s="15"/>
      <c r="E5" s="15"/>
      <c r="F5" s="15"/>
      <c r="G5" s="15"/>
      <c r="H5" s="15"/>
      <c r="I5" s="14"/>
    </row>
    <row r="6" spans="1:9">
      <c r="A6" s="14">
        <v>3</v>
      </c>
      <c r="B6" s="15" t="s">
        <v>5</v>
      </c>
      <c r="C6" s="15"/>
      <c r="D6" s="15"/>
      <c r="E6" s="15"/>
      <c r="F6" s="15"/>
      <c r="G6" s="15"/>
      <c r="H6" s="15"/>
      <c r="I6" s="57">
        <v>0</v>
      </c>
    </row>
    <row r="7" ht="25.5" spans="1:9">
      <c r="A7" s="16">
        <v>4</v>
      </c>
      <c r="B7" s="17" t="s">
        <v>6</v>
      </c>
      <c r="C7" s="17"/>
      <c r="D7" s="17"/>
      <c r="E7" s="17"/>
      <c r="F7" s="17"/>
      <c r="G7" s="17"/>
      <c r="H7" s="17"/>
      <c r="I7" s="58" t="s">
        <v>7</v>
      </c>
    </row>
    <row r="8" spans="1:9">
      <c r="A8" s="14">
        <v>5</v>
      </c>
      <c r="B8" s="15" t="s">
        <v>8</v>
      </c>
      <c r="C8" s="15"/>
      <c r="D8" s="15"/>
      <c r="E8" s="15"/>
      <c r="F8" s="15"/>
      <c r="G8" s="15"/>
      <c r="H8" s="15"/>
      <c r="I8" s="59">
        <v>43101</v>
      </c>
    </row>
    <row r="9" spans="1:9">
      <c r="A9" s="18"/>
      <c r="B9" s="18"/>
      <c r="C9" s="18"/>
      <c r="D9" s="18"/>
      <c r="E9" s="18"/>
      <c r="F9" s="18"/>
      <c r="G9" s="18"/>
      <c r="H9" s="18"/>
      <c r="I9" s="18"/>
    </row>
    <row r="10" spans="1:9">
      <c r="A10" s="19" t="s">
        <v>9</v>
      </c>
      <c r="B10" s="19"/>
      <c r="C10" s="19"/>
      <c r="D10" s="19"/>
      <c r="E10" s="19"/>
      <c r="F10" s="19"/>
      <c r="G10" s="19"/>
      <c r="H10" s="19"/>
      <c r="I10" s="19"/>
    </row>
    <row r="11" spans="1:9">
      <c r="A11" s="20">
        <v>1</v>
      </c>
      <c r="B11" s="20" t="s">
        <v>10</v>
      </c>
      <c r="C11" s="20"/>
      <c r="D11" s="20"/>
      <c r="E11" s="20"/>
      <c r="F11" s="20"/>
      <c r="G11" s="20"/>
      <c r="H11" s="20" t="s">
        <v>11</v>
      </c>
      <c r="I11" s="20" t="s">
        <v>12</v>
      </c>
    </row>
    <row r="12" spans="1:9">
      <c r="A12" s="21" t="s">
        <v>13</v>
      </c>
      <c r="B12" s="22" t="s">
        <v>14</v>
      </c>
      <c r="C12" s="15"/>
      <c r="D12" s="15"/>
      <c r="E12" s="15"/>
      <c r="F12" s="15"/>
      <c r="G12" s="15"/>
      <c r="H12" s="23">
        <v>1</v>
      </c>
      <c r="I12" s="60">
        <f>I6*H12</f>
        <v>0</v>
      </c>
    </row>
    <row r="13" spans="1:9">
      <c r="A13" s="21" t="s">
        <v>15</v>
      </c>
      <c r="B13" s="22" t="s">
        <v>16</v>
      </c>
      <c r="C13" s="15"/>
      <c r="D13" s="15"/>
      <c r="E13" s="15"/>
      <c r="F13" s="15"/>
      <c r="G13" s="15"/>
      <c r="H13" s="24">
        <v>0</v>
      </c>
      <c r="I13" s="61">
        <v>0</v>
      </c>
    </row>
    <row r="14" spans="1:9">
      <c r="A14" s="21" t="s">
        <v>17</v>
      </c>
      <c r="B14" s="22" t="s">
        <v>18</v>
      </c>
      <c r="C14" s="15"/>
      <c r="D14" s="15"/>
      <c r="E14" s="15"/>
      <c r="F14" s="15"/>
      <c r="G14" s="15"/>
      <c r="H14" s="24">
        <v>0</v>
      </c>
      <c r="I14" s="61">
        <v>0</v>
      </c>
    </row>
    <row r="15" spans="1:9">
      <c r="A15" s="21" t="s">
        <v>19</v>
      </c>
      <c r="B15" s="15" t="s">
        <v>20</v>
      </c>
      <c r="C15" s="15"/>
      <c r="D15" s="15"/>
      <c r="E15" s="15"/>
      <c r="F15" s="15"/>
      <c r="G15" s="15"/>
      <c r="H15" s="24">
        <v>0</v>
      </c>
      <c r="I15" s="61">
        <v>0</v>
      </c>
    </row>
    <row r="16" spans="1:9">
      <c r="A16" s="25" t="s">
        <v>21</v>
      </c>
      <c r="B16" s="15" t="s">
        <v>22</v>
      </c>
      <c r="C16" s="15"/>
      <c r="D16" s="15"/>
      <c r="E16" s="15"/>
      <c r="F16" s="15"/>
      <c r="G16" s="15"/>
      <c r="H16" s="26">
        <v>0</v>
      </c>
      <c r="I16" s="61">
        <v>0</v>
      </c>
    </row>
    <row r="17" spans="1:9">
      <c r="A17" s="21" t="s">
        <v>23</v>
      </c>
      <c r="B17" s="22" t="s">
        <v>24</v>
      </c>
      <c r="C17" s="15"/>
      <c r="D17" s="15"/>
      <c r="E17" s="15"/>
      <c r="F17" s="15"/>
      <c r="G17" s="15"/>
      <c r="H17" s="26">
        <v>0</v>
      </c>
      <c r="I17" s="61">
        <v>0</v>
      </c>
    </row>
    <row r="18" spans="1:9">
      <c r="A18" s="25" t="s">
        <v>25</v>
      </c>
      <c r="B18" s="22" t="s">
        <v>26</v>
      </c>
      <c r="C18" s="15"/>
      <c r="D18" s="15"/>
      <c r="E18" s="15"/>
      <c r="F18" s="15"/>
      <c r="G18" s="15"/>
      <c r="H18" s="24">
        <v>0</v>
      </c>
      <c r="I18" s="61">
        <v>0</v>
      </c>
    </row>
    <row r="19" spans="1:9">
      <c r="A19" s="27" t="s">
        <v>27</v>
      </c>
      <c r="B19" s="27"/>
      <c r="C19" s="27"/>
      <c r="D19" s="27"/>
      <c r="E19" s="27"/>
      <c r="F19" s="27"/>
      <c r="G19" s="27"/>
      <c r="H19" s="27"/>
      <c r="I19" s="62">
        <f>SUM(I12:I18)</f>
        <v>0</v>
      </c>
    </row>
    <row r="20" spans="1:11">
      <c r="A20" s="28"/>
      <c r="B20" s="28"/>
      <c r="C20" s="28"/>
      <c r="D20" s="28"/>
      <c r="E20" s="28"/>
      <c r="F20" s="28"/>
      <c r="G20" s="28"/>
      <c r="H20" s="28"/>
      <c r="I20" s="63"/>
      <c r="K20" s="64"/>
    </row>
    <row r="21" spans="1:10">
      <c r="A21" s="19" t="s">
        <v>28</v>
      </c>
      <c r="B21" s="19"/>
      <c r="C21" s="19"/>
      <c r="D21" s="19"/>
      <c r="E21" s="19"/>
      <c r="F21" s="19"/>
      <c r="G21" s="19"/>
      <c r="H21" s="19"/>
      <c r="I21" s="19"/>
      <c r="J21" s="65"/>
    </row>
    <row r="22" spans="1:10">
      <c r="A22" s="20" t="s">
        <v>29</v>
      </c>
      <c r="B22" s="20"/>
      <c r="C22" s="20"/>
      <c r="D22" s="20"/>
      <c r="E22" s="20"/>
      <c r="F22" s="20"/>
      <c r="G22" s="20"/>
      <c r="H22" s="20" t="s">
        <v>11</v>
      </c>
      <c r="I22" s="20" t="s">
        <v>12</v>
      </c>
      <c r="J22" s="65"/>
    </row>
    <row r="23" spans="1:10">
      <c r="A23" s="21" t="s">
        <v>13</v>
      </c>
      <c r="B23" s="22" t="s">
        <v>30</v>
      </c>
      <c r="C23" s="15"/>
      <c r="D23" s="15"/>
      <c r="E23" s="15"/>
      <c r="F23" s="15"/>
      <c r="G23" s="15"/>
      <c r="H23" s="29">
        <v>0.0833</v>
      </c>
      <c r="I23" s="66">
        <f>I19/12</f>
        <v>0</v>
      </c>
      <c r="J23" s="65"/>
    </row>
    <row r="24" spans="1:10">
      <c r="A24" s="21" t="s">
        <v>15</v>
      </c>
      <c r="B24" s="15" t="s">
        <v>31</v>
      </c>
      <c r="C24" s="15"/>
      <c r="D24" s="15"/>
      <c r="E24" s="15"/>
      <c r="F24" s="15"/>
      <c r="G24" s="15"/>
      <c r="H24" s="30">
        <v>0.111</v>
      </c>
      <c r="I24" s="66">
        <f>(I19/12)+(I19/3)/12</f>
        <v>0</v>
      </c>
      <c r="J24" s="65"/>
    </row>
    <row r="25" spans="1:10">
      <c r="A25" s="31" t="s">
        <v>32</v>
      </c>
      <c r="B25" s="32"/>
      <c r="C25" s="32"/>
      <c r="D25" s="32"/>
      <c r="E25" s="32"/>
      <c r="F25" s="32"/>
      <c r="G25" s="32"/>
      <c r="H25" s="33"/>
      <c r="I25" s="67">
        <f>SUM(I23:I24)</f>
        <v>0</v>
      </c>
      <c r="J25" s="65"/>
    </row>
    <row r="26" spans="1:10">
      <c r="A26" s="34"/>
      <c r="B26" s="35"/>
      <c r="C26" s="35"/>
      <c r="D26" s="35"/>
      <c r="E26" s="35"/>
      <c r="F26" s="35"/>
      <c r="G26" s="35"/>
      <c r="H26" s="35"/>
      <c r="I26" s="35"/>
      <c r="J26" s="65"/>
    </row>
    <row r="27" spans="1:10">
      <c r="A27" s="20" t="s">
        <v>33</v>
      </c>
      <c r="B27" s="20"/>
      <c r="C27" s="20"/>
      <c r="D27" s="20"/>
      <c r="E27" s="20"/>
      <c r="F27" s="20"/>
      <c r="G27" s="20"/>
      <c r="H27" s="20" t="s">
        <v>11</v>
      </c>
      <c r="I27" s="20" t="s">
        <v>12</v>
      </c>
      <c r="J27" s="65"/>
    </row>
    <row r="28" spans="1:12">
      <c r="A28" s="21" t="s">
        <v>13</v>
      </c>
      <c r="B28" s="22" t="s">
        <v>34</v>
      </c>
      <c r="C28" s="15"/>
      <c r="D28" s="15"/>
      <c r="E28" s="15"/>
      <c r="F28" s="15"/>
      <c r="G28" s="15"/>
      <c r="H28" s="36">
        <v>0.2</v>
      </c>
      <c r="I28" s="66">
        <f>(I19+I25)*H28</f>
        <v>0</v>
      </c>
      <c r="J28" s="65"/>
      <c r="K28" s="68"/>
      <c r="L28" s="69"/>
    </row>
    <row r="29" spans="1:12">
      <c r="A29" s="21" t="s">
        <v>15</v>
      </c>
      <c r="B29" s="22" t="s">
        <v>35</v>
      </c>
      <c r="C29" s="15"/>
      <c r="D29" s="15"/>
      <c r="E29" s="15"/>
      <c r="F29" s="15"/>
      <c r="G29" s="15"/>
      <c r="H29" s="36">
        <v>0.025</v>
      </c>
      <c r="I29" s="66">
        <f>(I19+I25)*H29</f>
        <v>0</v>
      </c>
      <c r="J29" s="65"/>
      <c r="K29" s="70"/>
      <c r="L29" s="69"/>
    </row>
    <row r="30" spans="1:11">
      <c r="A30" s="21" t="s">
        <v>17</v>
      </c>
      <c r="B30" s="22" t="s">
        <v>36</v>
      </c>
      <c r="C30" s="15"/>
      <c r="D30" s="15"/>
      <c r="E30" s="15"/>
      <c r="F30" s="15"/>
      <c r="G30" s="15"/>
      <c r="H30" s="36">
        <v>0.03</v>
      </c>
      <c r="I30" s="66">
        <f>(I19+I25)*H30</f>
        <v>0</v>
      </c>
      <c r="J30" s="65"/>
      <c r="K30" s="68"/>
    </row>
    <row r="31" spans="1:11">
      <c r="A31" s="21" t="s">
        <v>19</v>
      </c>
      <c r="B31" s="22" t="s">
        <v>37</v>
      </c>
      <c r="C31" s="22"/>
      <c r="D31" s="22"/>
      <c r="E31" s="22"/>
      <c r="F31" s="22"/>
      <c r="G31" s="22"/>
      <c r="H31" s="36">
        <v>0.015</v>
      </c>
      <c r="I31" s="66">
        <f>(I19+I25)*H31</f>
        <v>0</v>
      </c>
      <c r="J31" s="65"/>
      <c r="K31" s="68"/>
    </row>
    <row r="32" spans="1:10">
      <c r="A32" s="21" t="s">
        <v>21</v>
      </c>
      <c r="B32" s="22" t="s">
        <v>38</v>
      </c>
      <c r="C32" s="15"/>
      <c r="D32" s="15"/>
      <c r="E32" s="15"/>
      <c r="F32" s="15"/>
      <c r="G32" s="15"/>
      <c r="H32" s="37">
        <v>0.01</v>
      </c>
      <c r="I32" s="66">
        <f>(I19+I25)*H32</f>
        <v>0</v>
      </c>
      <c r="J32" s="65"/>
    </row>
    <row r="33" spans="1:10">
      <c r="A33" s="21" t="s">
        <v>23</v>
      </c>
      <c r="B33" s="22" t="s">
        <v>39</v>
      </c>
      <c r="C33" s="15"/>
      <c r="D33" s="15"/>
      <c r="E33" s="15"/>
      <c r="F33" s="15"/>
      <c r="G33" s="15"/>
      <c r="H33" s="36">
        <v>0.006</v>
      </c>
      <c r="I33" s="66">
        <f>(I19+I25)*H33</f>
        <v>0</v>
      </c>
      <c r="J33" s="65"/>
    </row>
    <row r="34" spans="1:10">
      <c r="A34" s="21" t="s">
        <v>25</v>
      </c>
      <c r="B34" s="22" t="s">
        <v>40</v>
      </c>
      <c r="C34" s="15"/>
      <c r="D34" s="15"/>
      <c r="E34" s="15"/>
      <c r="F34" s="15"/>
      <c r="G34" s="15"/>
      <c r="H34" s="36">
        <v>0.002</v>
      </c>
      <c r="I34" s="66">
        <f>(I19+I25)*H34</f>
        <v>0</v>
      </c>
      <c r="J34" s="65"/>
    </row>
    <row r="35" spans="1:10">
      <c r="A35" s="21" t="s">
        <v>41</v>
      </c>
      <c r="B35" s="22" t="s">
        <v>42</v>
      </c>
      <c r="C35" s="15"/>
      <c r="D35" s="15"/>
      <c r="E35" s="15"/>
      <c r="F35" s="15"/>
      <c r="G35" s="15"/>
      <c r="H35" s="36">
        <v>0.08</v>
      </c>
      <c r="I35" s="66">
        <f>(I19+I25)*H35</f>
        <v>0</v>
      </c>
      <c r="J35" s="65"/>
    </row>
    <row r="36" spans="1:10">
      <c r="A36" s="27" t="s">
        <v>43</v>
      </c>
      <c r="B36" s="27"/>
      <c r="C36" s="27"/>
      <c r="D36" s="27"/>
      <c r="E36" s="27"/>
      <c r="F36" s="27"/>
      <c r="G36" s="27"/>
      <c r="H36" s="38">
        <f>SUM(H28:H35)</f>
        <v>0.368</v>
      </c>
      <c r="I36" s="67">
        <f>SUM(I28:I35)</f>
        <v>0</v>
      </c>
      <c r="J36" s="65"/>
    </row>
    <row r="37" spans="1:11">
      <c r="A37" s="39"/>
      <c r="B37" s="39"/>
      <c r="C37" s="39"/>
      <c r="D37" s="39"/>
      <c r="E37" s="39"/>
      <c r="F37" s="39"/>
      <c r="G37" s="39"/>
      <c r="H37" s="39"/>
      <c r="I37" s="71"/>
      <c r="J37" s="65"/>
      <c r="K37" s="72"/>
    </row>
    <row r="38" spans="1:10">
      <c r="A38" s="20" t="s">
        <v>44</v>
      </c>
      <c r="B38" s="20"/>
      <c r="C38" s="20"/>
      <c r="D38" s="20"/>
      <c r="E38" s="20"/>
      <c r="F38" s="20"/>
      <c r="G38" s="20"/>
      <c r="H38" s="40"/>
      <c r="I38" s="20" t="s">
        <v>12</v>
      </c>
      <c r="J38" s="65"/>
    </row>
    <row r="39" spans="1:10">
      <c r="A39" s="21" t="s">
        <v>13</v>
      </c>
      <c r="B39" s="41" t="s">
        <v>45</v>
      </c>
      <c r="C39" s="42"/>
      <c r="D39" s="42"/>
      <c r="E39" s="42"/>
      <c r="F39" s="42"/>
      <c r="G39" s="42"/>
      <c r="H39" s="43" t="s">
        <v>46</v>
      </c>
      <c r="I39" s="73">
        <v>0</v>
      </c>
      <c r="J39" s="65"/>
    </row>
    <row r="40" spans="1:10">
      <c r="A40" s="21" t="s">
        <v>15</v>
      </c>
      <c r="B40" s="44" t="s">
        <v>47</v>
      </c>
      <c r="C40" s="45"/>
      <c r="D40" s="45"/>
      <c r="E40" s="45"/>
      <c r="F40" s="45"/>
      <c r="G40" s="46"/>
      <c r="H40" s="43" t="s">
        <v>46</v>
      </c>
      <c r="I40" s="73">
        <v>0</v>
      </c>
      <c r="J40" s="65"/>
    </row>
    <row r="41" ht="16.5" customHeight="1" spans="1:11">
      <c r="A41" s="21" t="s">
        <v>17</v>
      </c>
      <c r="B41" s="41" t="s">
        <v>48</v>
      </c>
      <c r="C41" s="42"/>
      <c r="D41" s="42"/>
      <c r="E41" s="42"/>
      <c r="F41" s="42"/>
      <c r="G41" s="42"/>
      <c r="H41" s="43" t="s">
        <v>46</v>
      </c>
      <c r="I41" s="73">
        <v>0</v>
      </c>
      <c r="J41" s="65"/>
      <c r="K41" s="74"/>
    </row>
    <row r="42" ht="15" spans="1:11">
      <c r="A42" s="21" t="s">
        <v>19</v>
      </c>
      <c r="B42" s="41" t="s">
        <v>26</v>
      </c>
      <c r="C42" s="42"/>
      <c r="D42" s="42"/>
      <c r="E42" s="42"/>
      <c r="F42" s="42"/>
      <c r="G42" s="42"/>
      <c r="H42" s="43" t="s">
        <v>46</v>
      </c>
      <c r="I42" s="73">
        <v>0</v>
      </c>
      <c r="J42" s="65"/>
      <c r="K42" s="74"/>
    </row>
    <row r="43" ht="15" spans="1:11">
      <c r="A43" s="27" t="s">
        <v>49</v>
      </c>
      <c r="B43" s="27"/>
      <c r="C43" s="27"/>
      <c r="D43" s="27"/>
      <c r="E43" s="27"/>
      <c r="F43" s="27"/>
      <c r="G43" s="27"/>
      <c r="H43" s="27"/>
      <c r="I43" s="67">
        <f>SUM(I39:I42)</f>
        <v>0</v>
      </c>
      <c r="J43" s="65"/>
      <c r="K43" s="74"/>
    </row>
    <row r="44" spans="1:10">
      <c r="A44" s="39"/>
      <c r="B44" s="39"/>
      <c r="C44" s="39"/>
      <c r="D44" s="39"/>
      <c r="E44" s="39"/>
      <c r="F44" s="39"/>
      <c r="G44" s="39"/>
      <c r="H44" s="39"/>
      <c r="I44" s="71"/>
      <c r="J44" s="65"/>
    </row>
    <row r="45" spans="1:10">
      <c r="A45" s="13" t="s">
        <v>50</v>
      </c>
      <c r="B45" s="13"/>
      <c r="C45" s="13"/>
      <c r="D45" s="13"/>
      <c r="E45" s="13"/>
      <c r="F45" s="13"/>
      <c r="G45" s="13"/>
      <c r="H45" s="13"/>
      <c r="I45" s="13"/>
      <c r="J45" s="65"/>
    </row>
    <row r="46" spans="1:10">
      <c r="A46" s="20" t="s">
        <v>51</v>
      </c>
      <c r="B46" s="20"/>
      <c r="C46" s="20"/>
      <c r="D46" s="20"/>
      <c r="E46" s="20"/>
      <c r="F46" s="20"/>
      <c r="G46" s="20"/>
      <c r="H46" s="20"/>
      <c r="I46" s="20" t="s">
        <v>12</v>
      </c>
      <c r="J46" s="65"/>
    </row>
    <row r="47" spans="1:10">
      <c r="A47" s="21" t="s">
        <v>52</v>
      </c>
      <c r="B47" s="43" t="s">
        <v>53</v>
      </c>
      <c r="C47" s="43"/>
      <c r="D47" s="43"/>
      <c r="E47" s="43"/>
      <c r="F47" s="43"/>
      <c r="G47" s="43"/>
      <c r="H47" s="43"/>
      <c r="I47" s="66">
        <f>I25</f>
        <v>0</v>
      </c>
      <c r="J47" s="65"/>
    </row>
    <row r="48" spans="1:10">
      <c r="A48" s="25" t="s">
        <v>54</v>
      </c>
      <c r="B48" s="43" t="s">
        <v>55</v>
      </c>
      <c r="C48" s="43"/>
      <c r="D48" s="43"/>
      <c r="E48" s="43"/>
      <c r="F48" s="43"/>
      <c r="G48" s="43"/>
      <c r="H48" s="43"/>
      <c r="I48" s="75">
        <f>I36</f>
        <v>0</v>
      </c>
      <c r="J48" s="65"/>
    </row>
    <row r="49" spans="1:10">
      <c r="A49" s="25" t="s">
        <v>56</v>
      </c>
      <c r="B49" s="43" t="s">
        <v>57</v>
      </c>
      <c r="C49" s="43"/>
      <c r="D49" s="43"/>
      <c r="E49" s="43"/>
      <c r="F49" s="43"/>
      <c r="G49" s="43"/>
      <c r="H49" s="43"/>
      <c r="I49" s="75">
        <f>I43</f>
        <v>0</v>
      </c>
      <c r="J49" s="65"/>
    </row>
    <row r="50" spans="1:10">
      <c r="A50" s="27" t="s">
        <v>58</v>
      </c>
      <c r="B50" s="27"/>
      <c r="C50" s="27"/>
      <c r="D50" s="27"/>
      <c r="E50" s="27"/>
      <c r="F50" s="27"/>
      <c r="G50" s="27"/>
      <c r="H50" s="27"/>
      <c r="I50" s="62">
        <f>SUM(I47:I49)</f>
        <v>0</v>
      </c>
      <c r="J50" s="65"/>
    </row>
    <row r="51" spans="1:10">
      <c r="A51" s="47"/>
      <c r="B51" s="48"/>
      <c r="C51" s="48"/>
      <c r="D51" s="48"/>
      <c r="E51" s="48"/>
      <c r="F51" s="48"/>
      <c r="G51" s="48"/>
      <c r="H51" s="48"/>
      <c r="I51" s="48"/>
      <c r="J51" s="65"/>
    </row>
    <row r="52" spans="1:10">
      <c r="A52" s="19" t="s">
        <v>59</v>
      </c>
      <c r="B52" s="19"/>
      <c r="C52" s="19"/>
      <c r="D52" s="19"/>
      <c r="E52" s="19"/>
      <c r="F52" s="19"/>
      <c r="G52" s="19"/>
      <c r="H52" s="19"/>
      <c r="I52" s="19"/>
      <c r="J52" s="65"/>
    </row>
    <row r="53" spans="1:10">
      <c r="A53" s="20">
        <v>3</v>
      </c>
      <c r="B53" s="20" t="s">
        <v>60</v>
      </c>
      <c r="C53" s="20"/>
      <c r="D53" s="20"/>
      <c r="E53" s="20"/>
      <c r="F53" s="20"/>
      <c r="G53" s="20"/>
      <c r="H53" s="20" t="s">
        <v>11</v>
      </c>
      <c r="I53" s="20" t="s">
        <v>12</v>
      </c>
      <c r="J53" s="65"/>
    </row>
    <row r="54" spans="1:10">
      <c r="A54" s="21" t="s">
        <v>13</v>
      </c>
      <c r="B54" s="49" t="s">
        <v>61</v>
      </c>
      <c r="C54" s="50"/>
      <c r="D54" s="50"/>
      <c r="E54" s="50"/>
      <c r="F54" s="50"/>
      <c r="G54" s="50"/>
      <c r="H54" s="51">
        <v>0.2566</v>
      </c>
      <c r="I54" s="75">
        <f>(I12/12)*H54</f>
        <v>0</v>
      </c>
      <c r="J54" s="65"/>
    </row>
    <row r="55" spans="1:10">
      <c r="A55" s="21" t="s">
        <v>15</v>
      </c>
      <c r="B55" s="22" t="s">
        <v>62</v>
      </c>
      <c r="C55" s="22"/>
      <c r="D55" s="22"/>
      <c r="E55" s="22"/>
      <c r="F55" s="22"/>
      <c r="G55" s="22"/>
      <c r="H55" s="52">
        <v>0.08</v>
      </c>
      <c r="I55" s="66">
        <f>I54*H55</f>
        <v>0</v>
      </c>
      <c r="J55" s="65"/>
    </row>
    <row r="56" spans="1:10">
      <c r="A56" s="21" t="s">
        <v>17</v>
      </c>
      <c r="B56" s="49" t="s">
        <v>63</v>
      </c>
      <c r="C56" s="50"/>
      <c r="D56" s="50"/>
      <c r="E56" s="50"/>
      <c r="F56" s="50"/>
      <c r="G56" s="50"/>
      <c r="H56" s="53">
        <v>0.5</v>
      </c>
      <c r="I56" s="66">
        <f>(I19+I25)*H35*H56</f>
        <v>0</v>
      </c>
      <c r="J56" s="65"/>
    </row>
    <row r="57" spans="1:10">
      <c r="A57" s="21" t="s">
        <v>19</v>
      </c>
      <c r="B57" s="22" t="s">
        <v>64</v>
      </c>
      <c r="C57" s="22"/>
      <c r="D57" s="22"/>
      <c r="E57" s="22"/>
      <c r="F57" s="22"/>
      <c r="G57" s="22"/>
      <c r="H57" s="52">
        <v>0.2566</v>
      </c>
      <c r="I57" s="66">
        <f>((I19/30)/12*7)*H57</f>
        <v>0</v>
      </c>
      <c r="J57" s="65"/>
    </row>
    <row r="58" spans="1:10">
      <c r="A58" s="21" t="s">
        <v>21</v>
      </c>
      <c r="B58" s="22" t="s">
        <v>65</v>
      </c>
      <c r="C58" s="22"/>
      <c r="D58" s="22"/>
      <c r="E58" s="22"/>
      <c r="F58" s="22"/>
      <c r="G58" s="22"/>
      <c r="H58" s="30">
        <f>H36</f>
        <v>0.368</v>
      </c>
      <c r="I58" s="66">
        <f>(I57*H58)</f>
        <v>0</v>
      </c>
      <c r="J58" s="65"/>
    </row>
    <row r="59" spans="1:10">
      <c r="A59" s="21" t="s">
        <v>23</v>
      </c>
      <c r="B59" s="49" t="s">
        <v>66</v>
      </c>
      <c r="C59" s="49"/>
      <c r="D59" s="49"/>
      <c r="E59" s="49"/>
      <c r="F59" s="49"/>
      <c r="G59" s="49"/>
      <c r="H59" s="53">
        <v>0.5</v>
      </c>
      <c r="I59" s="66">
        <f>(I19+I25)*H59*H35</f>
        <v>0</v>
      </c>
      <c r="J59" s="65"/>
    </row>
    <row r="60" spans="1:10">
      <c r="A60" s="31" t="s">
        <v>67</v>
      </c>
      <c r="B60" s="32"/>
      <c r="C60" s="32"/>
      <c r="D60" s="32"/>
      <c r="E60" s="32"/>
      <c r="F60" s="32"/>
      <c r="G60" s="32"/>
      <c r="H60" s="33"/>
      <c r="I60" s="67">
        <f>SUM(I54:I59)</f>
        <v>0</v>
      </c>
      <c r="J60" s="65"/>
    </row>
    <row r="61" spans="1:10">
      <c r="A61" s="54"/>
      <c r="B61" s="55"/>
      <c r="C61" s="55"/>
      <c r="D61" s="55"/>
      <c r="E61" s="55"/>
      <c r="F61" s="55"/>
      <c r="G61" s="55"/>
      <c r="H61" s="55"/>
      <c r="I61" s="55"/>
      <c r="J61" s="65"/>
    </row>
    <row r="62" spans="1:10">
      <c r="A62" s="19" t="s">
        <v>68</v>
      </c>
      <c r="B62" s="19"/>
      <c r="C62" s="19"/>
      <c r="D62" s="19"/>
      <c r="E62" s="19"/>
      <c r="F62" s="19"/>
      <c r="G62" s="19"/>
      <c r="H62" s="19"/>
      <c r="I62" s="19"/>
      <c r="J62" s="65"/>
    </row>
    <row r="63" spans="1:10">
      <c r="A63" s="20" t="s">
        <v>69</v>
      </c>
      <c r="B63" s="20"/>
      <c r="C63" s="20"/>
      <c r="D63" s="20"/>
      <c r="E63" s="20"/>
      <c r="F63" s="20"/>
      <c r="G63" s="20"/>
      <c r="H63" s="20" t="s">
        <v>11</v>
      </c>
      <c r="I63" s="20" t="s">
        <v>12</v>
      </c>
      <c r="J63" s="65"/>
    </row>
    <row r="64" spans="1:10">
      <c r="A64" s="21" t="s">
        <v>13</v>
      </c>
      <c r="B64" s="15" t="s">
        <v>70</v>
      </c>
      <c r="C64" s="15"/>
      <c r="D64" s="15"/>
      <c r="E64" s="15"/>
      <c r="F64" s="15"/>
      <c r="G64" s="15"/>
      <c r="H64" s="56">
        <f>(242.85/365)*30</f>
        <v>19.9602739726027</v>
      </c>
      <c r="I64" s="66">
        <f t="shared" ref="I64:I67" si="0">((I$19+I$25+I$36)/22)*H64/12</f>
        <v>0</v>
      </c>
      <c r="J64" s="65"/>
    </row>
    <row r="65" spans="1:10">
      <c r="A65" s="25" t="s">
        <v>15</v>
      </c>
      <c r="B65" s="49" t="s">
        <v>71</v>
      </c>
      <c r="C65" s="50"/>
      <c r="D65" s="50"/>
      <c r="E65" s="50"/>
      <c r="F65" s="50"/>
      <c r="G65" s="50"/>
      <c r="H65" s="76">
        <f>0.047589*100</f>
        <v>4.7589</v>
      </c>
      <c r="I65" s="75">
        <f>((I19+I25+I36)/22*H65)/12</f>
        <v>0</v>
      </c>
      <c r="J65" s="65"/>
    </row>
    <row r="66" spans="1:10">
      <c r="A66" s="25" t="s">
        <v>17</v>
      </c>
      <c r="B66" s="50" t="s">
        <v>72</v>
      </c>
      <c r="C66" s="50"/>
      <c r="D66" s="50"/>
      <c r="E66" s="50"/>
      <c r="F66" s="50"/>
      <c r="G66" s="50"/>
      <c r="H66" s="77">
        <f>(0.018*20)*242.85/365</f>
        <v>0.239523287671233</v>
      </c>
      <c r="I66" s="66">
        <f t="shared" si="0"/>
        <v>0</v>
      </c>
      <c r="J66" s="65"/>
    </row>
    <row r="67" spans="1:13">
      <c r="A67" s="25" t="s">
        <v>19</v>
      </c>
      <c r="B67" s="49" t="s">
        <v>73</v>
      </c>
      <c r="C67" s="50"/>
      <c r="D67" s="50"/>
      <c r="E67" s="50"/>
      <c r="F67" s="50"/>
      <c r="G67" s="50"/>
      <c r="H67" s="78">
        <f>(0.1642*15)*242.85/365</f>
        <v>1.63873849315068</v>
      </c>
      <c r="I67" s="66">
        <f t="shared" si="0"/>
        <v>0</v>
      </c>
      <c r="J67" s="65"/>
      <c r="M67" s="139"/>
    </row>
    <row r="68" spans="1:10">
      <c r="A68" s="25" t="s">
        <v>21</v>
      </c>
      <c r="B68" s="22" t="s">
        <v>74</v>
      </c>
      <c r="C68" s="22"/>
      <c r="D68" s="22"/>
      <c r="E68" s="22"/>
      <c r="F68" s="22"/>
      <c r="G68" s="22"/>
      <c r="H68" s="76">
        <v>0.0264</v>
      </c>
      <c r="I68" s="75">
        <f>(I19+I25)/12*(4/12)*H68</f>
        <v>0</v>
      </c>
      <c r="J68" s="65"/>
    </row>
    <row r="69" spans="1:10">
      <c r="A69" s="21" t="s">
        <v>23</v>
      </c>
      <c r="B69" s="50" t="s">
        <v>26</v>
      </c>
      <c r="C69" s="50"/>
      <c r="D69" s="50"/>
      <c r="E69" s="50"/>
      <c r="F69" s="50"/>
      <c r="G69" s="50"/>
      <c r="H69" s="51" t="s">
        <v>46</v>
      </c>
      <c r="I69" s="75">
        <v>0</v>
      </c>
      <c r="J69" s="65"/>
    </row>
    <row r="70" spans="1:10">
      <c r="A70" s="21" t="s">
        <v>25</v>
      </c>
      <c r="B70" s="79" t="s">
        <v>75</v>
      </c>
      <c r="C70" s="79"/>
      <c r="D70" s="79"/>
      <c r="E70" s="79"/>
      <c r="F70" s="79"/>
      <c r="G70" s="79"/>
      <c r="H70" s="51">
        <f>H36</f>
        <v>0.368</v>
      </c>
      <c r="I70" s="75">
        <f>(I64+I65+I66+I67+I68+I69+I74)*H70</f>
        <v>0</v>
      </c>
      <c r="J70" s="65"/>
    </row>
    <row r="71" spans="1:10">
      <c r="A71" s="31" t="s">
        <v>76</v>
      </c>
      <c r="B71" s="32"/>
      <c r="C71" s="32"/>
      <c r="D71" s="32"/>
      <c r="E71" s="32"/>
      <c r="F71" s="32"/>
      <c r="G71" s="32"/>
      <c r="H71" s="33"/>
      <c r="I71" s="67">
        <f>SUM(I64:I70)</f>
        <v>0</v>
      </c>
      <c r="J71" s="65"/>
    </row>
    <row r="72" spans="1:10">
      <c r="A72" s="80"/>
      <c r="B72" s="81"/>
      <c r="C72" s="81"/>
      <c r="D72" s="81"/>
      <c r="E72" s="81"/>
      <c r="F72" s="81"/>
      <c r="G72" s="81"/>
      <c r="H72" s="81"/>
      <c r="I72" s="81"/>
      <c r="J72" s="65"/>
    </row>
    <row r="73" spans="1:10">
      <c r="A73" s="20" t="s">
        <v>77</v>
      </c>
      <c r="B73" s="20"/>
      <c r="C73" s="20"/>
      <c r="D73" s="20"/>
      <c r="E73" s="20"/>
      <c r="F73" s="20"/>
      <c r="G73" s="20"/>
      <c r="H73" s="20" t="s">
        <v>11</v>
      </c>
      <c r="I73" s="20" t="s">
        <v>12</v>
      </c>
      <c r="J73" s="65"/>
    </row>
    <row r="74" spans="1:10">
      <c r="A74" s="21" t="s">
        <v>13</v>
      </c>
      <c r="B74" s="15" t="s">
        <v>78</v>
      </c>
      <c r="C74" s="15"/>
      <c r="D74" s="15"/>
      <c r="E74" s="15"/>
      <c r="F74" s="15"/>
      <c r="G74" s="15"/>
      <c r="H74" s="52"/>
      <c r="I74" s="61">
        <v>0</v>
      </c>
      <c r="J74" s="65"/>
    </row>
    <row r="75" spans="1:10">
      <c r="A75" s="21" t="s">
        <v>79</v>
      </c>
      <c r="B75" s="21"/>
      <c r="C75" s="21"/>
      <c r="D75" s="21"/>
      <c r="E75" s="21"/>
      <c r="F75" s="21"/>
      <c r="G75" s="21"/>
      <c r="H75" s="82"/>
      <c r="I75" s="140">
        <f>SUM(I74)</f>
        <v>0</v>
      </c>
      <c r="J75" s="65"/>
    </row>
    <row r="76" spans="1:10">
      <c r="A76" s="83"/>
      <c r="B76" s="84"/>
      <c r="C76" s="84"/>
      <c r="D76" s="84"/>
      <c r="E76" s="84"/>
      <c r="F76" s="84"/>
      <c r="G76" s="84"/>
      <c r="H76" s="84"/>
      <c r="I76" s="84"/>
      <c r="J76" s="65"/>
    </row>
    <row r="77" spans="1:10">
      <c r="A77" s="13" t="s">
        <v>80</v>
      </c>
      <c r="B77" s="13"/>
      <c r="C77" s="13"/>
      <c r="D77" s="13"/>
      <c r="E77" s="13"/>
      <c r="F77" s="13"/>
      <c r="G77" s="13"/>
      <c r="H77" s="13"/>
      <c r="I77" s="13"/>
      <c r="J77" s="65"/>
    </row>
    <row r="78" spans="1:10">
      <c r="A78" s="20" t="s">
        <v>81</v>
      </c>
      <c r="B78" s="20"/>
      <c r="C78" s="20"/>
      <c r="D78" s="20"/>
      <c r="E78" s="20"/>
      <c r="F78" s="20"/>
      <c r="G78" s="20"/>
      <c r="H78" s="20"/>
      <c r="I78" s="20" t="s">
        <v>12</v>
      </c>
      <c r="J78" s="65"/>
    </row>
    <row r="79" spans="1:10">
      <c r="A79" s="21" t="s">
        <v>82</v>
      </c>
      <c r="B79" s="43" t="s">
        <v>71</v>
      </c>
      <c r="C79" s="43"/>
      <c r="D79" s="43"/>
      <c r="E79" s="43"/>
      <c r="F79" s="43"/>
      <c r="G79" s="43"/>
      <c r="H79" s="43"/>
      <c r="I79" s="75">
        <f>SUM(I71)</f>
        <v>0</v>
      </c>
      <c r="J79" s="65"/>
    </row>
    <row r="80" spans="1:10">
      <c r="A80" s="25" t="s">
        <v>83</v>
      </c>
      <c r="B80" s="43" t="s">
        <v>84</v>
      </c>
      <c r="C80" s="43"/>
      <c r="D80" s="43"/>
      <c r="E80" s="43"/>
      <c r="F80" s="43"/>
      <c r="G80" s="43"/>
      <c r="H80" s="43"/>
      <c r="I80" s="75">
        <f>I75</f>
        <v>0</v>
      </c>
      <c r="J80" s="65"/>
    </row>
    <row r="81" spans="1:10">
      <c r="A81" s="27" t="s">
        <v>85</v>
      </c>
      <c r="B81" s="27"/>
      <c r="C81" s="27"/>
      <c r="D81" s="27"/>
      <c r="E81" s="27"/>
      <c r="F81" s="27"/>
      <c r="G81" s="27"/>
      <c r="H81" s="27"/>
      <c r="I81" s="67">
        <f>SUM(I79:I80)</f>
        <v>0</v>
      </c>
      <c r="J81" s="65"/>
    </row>
    <row r="82" spans="1:10">
      <c r="A82" s="47"/>
      <c r="B82" s="48"/>
      <c r="C82" s="48"/>
      <c r="D82" s="48"/>
      <c r="E82" s="48"/>
      <c r="F82" s="48"/>
      <c r="G82" s="48"/>
      <c r="H82" s="48"/>
      <c r="I82" s="48"/>
      <c r="J82" s="65"/>
    </row>
    <row r="83" spans="1:10">
      <c r="A83" s="19" t="s">
        <v>86</v>
      </c>
      <c r="B83" s="19"/>
      <c r="C83" s="19"/>
      <c r="D83" s="19"/>
      <c r="E83" s="19"/>
      <c r="F83" s="19"/>
      <c r="G83" s="19"/>
      <c r="H83" s="19"/>
      <c r="I83" s="19"/>
      <c r="J83" s="65"/>
    </row>
    <row r="84" spans="1:10">
      <c r="A84" s="20">
        <v>5</v>
      </c>
      <c r="B84" s="20" t="s">
        <v>87</v>
      </c>
      <c r="C84" s="20"/>
      <c r="D84" s="20"/>
      <c r="E84" s="20"/>
      <c r="F84" s="20"/>
      <c r="G84" s="20"/>
      <c r="H84" s="20"/>
      <c r="I84" s="20" t="s">
        <v>12</v>
      </c>
      <c r="J84" s="65"/>
    </row>
    <row r="85" spans="1:10">
      <c r="A85" s="21" t="s">
        <v>13</v>
      </c>
      <c r="B85" s="41" t="s">
        <v>88</v>
      </c>
      <c r="C85" s="41"/>
      <c r="D85" s="41"/>
      <c r="E85" s="41"/>
      <c r="F85" s="41"/>
      <c r="G85" s="41"/>
      <c r="H85" s="43" t="s">
        <v>46</v>
      </c>
      <c r="I85" s="75">
        <f>UNIFORMES!F11</f>
        <v>0</v>
      </c>
      <c r="J85" s="65"/>
    </row>
    <row r="86" spans="1:10">
      <c r="A86" s="21" t="s">
        <v>15</v>
      </c>
      <c r="B86" s="41" t="s">
        <v>89</v>
      </c>
      <c r="C86" s="41"/>
      <c r="D86" s="41"/>
      <c r="E86" s="41"/>
      <c r="F86" s="41"/>
      <c r="G86" s="41"/>
      <c r="H86" s="43" t="s">
        <v>46</v>
      </c>
      <c r="I86" s="75">
        <v>0</v>
      </c>
      <c r="J86" s="65"/>
    </row>
    <row r="87" spans="1:10">
      <c r="A87" s="39" t="s">
        <v>17</v>
      </c>
      <c r="B87" s="42" t="s">
        <v>26</v>
      </c>
      <c r="C87" s="42"/>
      <c r="D87" s="42"/>
      <c r="E87" s="42"/>
      <c r="F87" s="42"/>
      <c r="G87" s="42"/>
      <c r="H87" s="43" t="s">
        <v>46</v>
      </c>
      <c r="I87" s="75">
        <v>0</v>
      </c>
      <c r="J87" s="65"/>
    </row>
    <row r="88" spans="1:10">
      <c r="A88" s="27" t="s">
        <v>90</v>
      </c>
      <c r="B88" s="27"/>
      <c r="C88" s="27"/>
      <c r="D88" s="27"/>
      <c r="E88" s="27"/>
      <c r="F88" s="27"/>
      <c r="G88" s="27"/>
      <c r="H88" s="85" t="s">
        <v>46</v>
      </c>
      <c r="I88" s="67">
        <f>SUM(I85:I87)</f>
        <v>0</v>
      </c>
      <c r="J88" s="65"/>
    </row>
    <row r="89" spans="1:10">
      <c r="A89" s="47"/>
      <c r="B89" s="48"/>
      <c r="C89" s="48"/>
      <c r="D89" s="48"/>
      <c r="E89" s="48"/>
      <c r="F89" s="48"/>
      <c r="G89" s="48"/>
      <c r="H89" s="48"/>
      <c r="I89" s="48"/>
      <c r="J89" s="65"/>
    </row>
    <row r="90" spans="1:10">
      <c r="A90" s="19" t="s">
        <v>91</v>
      </c>
      <c r="B90" s="19"/>
      <c r="C90" s="19"/>
      <c r="D90" s="19"/>
      <c r="E90" s="19"/>
      <c r="F90" s="19"/>
      <c r="G90" s="19"/>
      <c r="H90" s="19"/>
      <c r="I90" s="19"/>
      <c r="J90" s="65"/>
    </row>
    <row r="91" spans="1:10">
      <c r="A91" s="20">
        <v>6</v>
      </c>
      <c r="B91" s="20" t="s">
        <v>92</v>
      </c>
      <c r="C91" s="20"/>
      <c r="D91" s="20"/>
      <c r="E91" s="20"/>
      <c r="F91" s="20"/>
      <c r="G91" s="20"/>
      <c r="H91" s="20" t="s">
        <v>11</v>
      </c>
      <c r="I91" s="20" t="s">
        <v>12</v>
      </c>
      <c r="J91" s="65"/>
    </row>
    <row r="92" spans="1:11">
      <c r="A92" s="21" t="s">
        <v>13</v>
      </c>
      <c r="B92" s="22" t="s">
        <v>93</v>
      </c>
      <c r="C92" s="22"/>
      <c r="D92" s="22"/>
      <c r="E92" s="22"/>
      <c r="F92" s="22"/>
      <c r="G92" s="22"/>
      <c r="H92" s="86">
        <v>0.03</v>
      </c>
      <c r="I92" s="66">
        <f>I108*H92</f>
        <v>0</v>
      </c>
      <c r="J92" s="65"/>
      <c r="K92" s="141"/>
    </row>
    <row r="93" spans="1:10">
      <c r="A93" s="25" t="s">
        <v>15</v>
      </c>
      <c r="B93" s="22" t="s">
        <v>94</v>
      </c>
      <c r="C93" s="22"/>
      <c r="D93" s="22"/>
      <c r="E93" s="22"/>
      <c r="F93" s="22"/>
      <c r="G93" s="22"/>
      <c r="H93" s="86">
        <v>0.0679</v>
      </c>
      <c r="I93" s="66">
        <f>(I108+I92)*H93</f>
        <v>0</v>
      </c>
      <c r="J93" s="65"/>
    </row>
    <row r="94" spans="1:10">
      <c r="A94" s="21" t="s">
        <v>17</v>
      </c>
      <c r="B94" s="79" t="s">
        <v>95</v>
      </c>
      <c r="C94" s="79"/>
      <c r="D94" s="79"/>
      <c r="E94" s="79"/>
      <c r="F94" s="79"/>
      <c r="G94" s="79"/>
      <c r="H94" s="87"/>
      <c r="I94" s="142"/>
      <c r="J94" s="65"/>
    </row>
    <row r="95" spans="1:10">
      <c r="A95" s="25" t="s">
        <v>96</v>
      </c>
      <c r="B95" s="22" t="s">
        <v>97</v>
      </c>
      <c r="C95" s="22"/>
      <c r="D95" s="22"/>
      <c r="E95" s="22"/>
      <c r="F95" s="22"/>
      <c r="G95" s="22"/>
      <c r="H95" s="86">
        <v>0.0165</v>
      </c>
      <c r="I95" s="75">
        <f>(I108+I92+I93)/I135*H95</f>
        <v>0</v>
      </c>
      <c r="J95" s="65"/>
    </row>
    <row r="96" spans="1:10">
      <c r="A96" s="25" t="s">
        <v>98</v>
      </c>
      <c r="B96" s="22" t="s">
        <v>99</v>
      </c>
      <c r="C96" s="22"/>
      <c r="D96" s="22"/>
      <c r="E96" s="22"/>
      <c r="F96" s="22"/>
      <c r="G96" s="22"/>
      <c r="H96" s="86">
        <v>0.076</v>
      </c>
      <c r="I96" s="75">
        <f>(I108+I92+I93)/I135*H96</f>
        <v>0</v>
      </c>
      <c r="J96" s="65"/>
    </row>
    <row r="97" spans="1:10">
      <c r="A97" s="25" t="s">
        <v>100</v>
      </c>
      <c r="B97" s="22" t="s">
        <v>101</v>
      </c>
      <c r="C97" s="22"/>
      <c r="D97" s="22"/>
      <c r="E97" s="22"/>
      <c r="F97" s="22"/>
      <c r="G97" s="22"/>
      <c r="H97" s="86">
        <v>0.05</v>
      </c>
      <c r="I97" s="75">
        <f>(I108+I92+I93)/I135*H97</f>
        <v>0</v>
      </c>
      <c r="J97" s="65"/>
    </row>
    <row r="98" spans="1:10">
      <c r="A98" s="31" t="s">
        <v>102</v>
      </c>
      <c r="B98" s="32"/>
      <c r="C98" s="32"/>
      <c r="D98" s="32"/>
      <c r="E98" s="32"/>
      <c r="F98" s="32"/>
      <c r="G98" s="32"/>
      <c r="H98" s="33"/>
      <c r="I98" s="67">
        <f>SUM(I92:I97)</f>
        <v>0</v>
      </c>
      <c r="J98" s="65"/>
    </row>
    <row r="99" spans="1:10">
      <c r="A99" s="11"/>
      <c r="B99" s="12"/>
      <c r="C99" s="12"/>
      <c r="D99" s="12"/>
      <c r="E99" s="12"/>
      <c r="F99" s="12"/>
      <c r="G99" s="12"/>
      <c r="H99" s="12"/>
      <c r="I99" s="12"/>
      <c r="J99" s="65"/>
    </row>
    <row r="100" spans="1:9">
      <c r="A100" s="11"/>
      <c r="B100" s="11"/>
      <c r="C100" s="11"/>
      <c r="D100" s="11"/>
      <c r="E100" s="11"/>
      <c r="F100" s="11"/>
      <c r="G100" s="11"/>
      <c r="H100" s="11"/>
      <c r="I100" s="143"/>
    </row>
    <row r="101" spans="1:9">
      <c r="A101" s="13" t="s">
        <v>103</v>
      </c>
      <c r="B101" s="13"/>
      <c r="C101" s="13"/>
      <c r="D101" s="13"/>
      <c r="E101" s="13"/>
      <c r="F101" s="13"/>
      <c r="G101" s="13"/>
      <c r="H101" s="13"/>
      <c r="I101" s="13"/>
    </row>
    <row r="102" spans="1:11">
      <c r="A102" s="20" t="s">
        <v>104</v>
      </c>
      <c r="B102" s="20"/>
      <c r="C102" s="20"/>
      <c r="D102" s="20"/>
      <c r="E102" s="20"/>
      <c r="F102" s="20"/>
      <c r="G102" s="20"/>
      <c r="H102" s="20"/>
      <c r="I102" s="20" t="s">
        <v>12</v>
      </c>
      <c r="K102" s="144"/>
    </row>
    <row r="103" spans="1:9">
      <c r="A103" s="14" t="s">
        <v>13</v>
      </c>
      <c r="B103" s="15" t="str">
        <f>A10</f>
        <v>MÓDULO 1 - COMPOSIÇÃO DA REMUNERAÇÃO</v>
      </c>
      <c r="C103" s="15"/>
      <c r="D103" s="15"/>
      <c r="E103" s="15"/>
      <c r="F103" s="15"/>
      <c r="G103" s="15"/>
      <c r="H103" s="15"/>
      <c r="I103" s="145">
        <f>I19</f>
        <v>0</v>
      </c>
    </row>
    <row r="104" spans="1:9">
      <c r="A104" s="88" t="s">
        <v>15</v>
      </c>
      <c r="B104" s="15" t="str">
        <f>A21</f>
        <v>MÓDULO 2 – ENCARGOS E BENEFÍCIOS ANUAIS, MENSAIS E DIÁRIOS</v>
      </c>
      <c r="C104" s="15"/>
      <c r="D104" s="15"/>
      <c r="E104" s="15"/>
      <c r="F104" s="15"/>
      <c r="G104" s="15"/>
      <c r="H104" s="15"/>
      <c r="I104" s="145">
        <f>I50</f>
        <v>0</v>
      </c>
    </row>
    <row r="105" spans="1:9">
      <c r="A105" s="88" t="s">
        <v>17</v>
      </c>
      <c r="B105" s="15" t="str">
        <f>A52</f>
        <v>MÓDULO 3 – PROVISÃO PARA RESCISÃO</v>
      </c>
      <c r="C105" s="15"/>
      <c r="D105" s="15"/>
      <c r="E105" s="15"/>
      <c r="F105" s="15"/>
      <c r="G105" s="15"/>
      <c r="H105" s="15"/>
      <c r="I105" s="145">
        <f>I60</f>
        <v>0</v>
      </c>
    </row>
    <row r="106" spans="1:11">
      <c r="A106" s="14" t="s">
        <v>19</v>
      </c>
      <c r="B106" s="15" t="str">
        <f>A62</f>
        <v>MÓDULO 4 – CUSTO DE REPOSIÇÃO DO PROFISSIONAL AUSENTE</v>
      </c>
      <c r="C106" s="15"/>
      <c r="D106" s="15"/>
      <c r="E106" s="15"/>
      <c r="F106" s="15"/>
      <c r="G106" s="15"/>
      <c r="H106" s="15"/>
      <c r="I106" s="145">
        <f>I81</f>
        <v>0</v>
      </c>
      <c r="K106" s="144"/>
    </row>
    <row r="107" spans="1:11">
      <c r="A107" s="88" t="s">
        <v>21</v>
      </c>
      <c r="B107" s="15" t="str">
        <f>A83</f>
        <v>MÓDULO 5 – INSUMOS DIVERSOS</v>
      </c>
      <c r="C107" s="15"/>
      <c r="D107" s="15"/>
      <c r="E107" s="15"/>
      <c r="F107" s="15"/>
      <c r="G107" s="15"/>
      <c r="H107" s="15"/>
      <c r="I107" s="145">
        <f>I88</f>
        <v>0</v>
      </c>
      <c r="K107" s="144"/>
    </row>
    <row r="108" spans="1:9">
      <c r="A108" s="25"/>
      <c r="B108" s="21" t="s">
        <v>105</v>
      </c>
      <c r="C108" s="21"/>
      <c r="D108" s="21"/>
      <c r="E108" s="21"/>
      <c r="F108" s="21"/>
      <c r="G108" s="21"/>
      <c r="H108" s="21"/>
      <c r="I108" s="145">
        <f>SUM(I103:I107)</f>
        <v>0</v>
      </c>
    </row>
    <row r="109" spans="1:11">
      <c r="A109" s="14" t="s">
        <v>23</v>
      </c>
      <c r="B109" s="15" t="str">
        <f>A90</f>
        <v>MÓDULO 6 – CUSTOS INDIRETOS, TRIBUTOS E LUCRO</v>
      </c>
      <c r="C109" s="15"/>
      <c r="D109" s="15"/>
      <c r="E109" s="15"/>
      <c r="F109" s="15"/>
      <c r="G109" s="15"/>
      <c r="H109" s="15"/>
      <c r="I109" s="145">
        <f>I98</f>
        <v>0</v>
      </c>
      <c r="K109" s="146"/>
    </row>
    <row r="110" spans="1:9">
      <c r="A110" s="27" t="s">
        <v>106</v>
      </c>
      <c r="B110" s="27"/>
      <c r="C110" s="27"/>
      <c r="D110" s="27"/>
      <c r="E110" s="27"/>
      <c r="F110" s="27"/>
      <c r="G110" s="27"/>
      <c r="H110" s="27"/>
      <c r="I110" s="62">
        <f>I108+I109</f>
        <v>0</v>
      </c>
    </row>
    <row r="111" spans="9:9">
      <c r="I111" s="146"/>
    </row>
    <row r="112" spans="1:9">
      <c r="A112" s="11"/>
      <c r="B112" s="11"/>
      <c r="C112" s="11"/>
      <c r="D112" s="11"/>
      <c r="E112" s="11"/>
      <c r="F112" s="11"/>
      <c r="G112" s="11"/>
      <c r="H112" s="28"/>
      <c r="I112" s="28"/>
    </row>
    <row r="113" ht="13.5" hidden="1" customHeight="1" spans="1:9">
      <c r="A113" s="89" t="s">
        <v>107</v>
      </c>
      <c r="B113" s="90"/>
      <c r="C113" s="89" t="s">
        <v>108</v>
      </c>
      <c r="D113" s="90"/>
      <c r="E113" s="89" t="s">
        <v>109</v>
      </c>
      <c r="F113" s="90"/>
      <c r="G113" s="91" t="s">
        <v>110</v>
      </c>
      <c r="H113" s="92" t="s">
        <v>111</v>
      </c>
      <c r="I113" s="147" t="s">
        <v>12</v>
      </c>
    </row>
    <row r="114" ht="40.5" hidden="1" customHeight="1" spans="1:9">
      <c r="A114" s="93" t="s">
        <v>112</v>
      </c>
      <c r="B114" s="94"/>
      <c r="C114" s="95" t="s">
        <v>113</v>
      </c>
      <c r="D114" s="96"/>
      <c r="E114" s="97"/>
      <c r="F114" s="98"/>
      <c r="G114" s="99" t="s">
        <v>113</v>
      </c>
      <c r="H114" s="100"/>
      <c r="I114" s="148">
        <v>0</v>
      </c>
    </row>
    <row r="115" hidden="1" customHeight="1" spans="1:9">
      <c r="A115" s="14" t="s">
        <v>114</v>
      </c>
      <c r="B115" s="101"/>
      <c r="C115" s="102" t="s">
        <v>113</v>
      </c>
      <c r="D115" s="103"/>
      <c r="E115" s="104"/>
      <c r="F115" s="105"/>
      <c r="G115" s="106" t="s">
        <v>113</v>
      </c>
      <c r="H115" s="107"/>
      <c r="I115" s="149">
        <v>0</v>
      </c>
    </row>
    <row r="116" hidden="1" customHeight="1" spans="1:9">
      <c r="A116" s="14" t="s">
        <v>115</v>
      </c>
      <c r="B116" s="101"/>
      <c r="C116" s="102" t="s">
        <v>113</v>
      </c>
      <c r="D116" s="103"/>
      <c r="E116" s="104"/>
      <c r="F116" s="105"/>
      <c r="G116" s="106" t="s">
        <v>113</v>
      </c>
      <c r="H116" s="107"/>
      <c r="I116" s="149">
        <v>0</v>
      </c>
    </row>
    <row r="117" hidden="1" customHeight="1" spans="1:9">
      <c r="A117" s="14" t="s">
        <v>116</v>
      </c>
      <c r="B117" s="101"/>
      <c r="C117" s="102" t="s">
        <v>113</v>
      </c>
      <c r="D117" s="103"/>
      <c r="E117" s="104"/>
      <c r="F117" s="105"/>
      <c r="G117" s="106" t="s">
        <v>113</v>
      </c>
      <c r="H117" s="107"/>
      <c r="I117" s="149">
        <v>0</v>
      </c>
    </row>
    <row r="118" hidden="1" customHeight="1" spans="1:9">
      <c r="A118" s="108"/>
      <c r="B118" s="54"/>
      <c r="C118" s="104"/>
      <c r="D118" s="105"/>
      <c r="E118" s="104"/>
      <c r="F118" s="105"/>
      <c r="G118" s="109"/>
      <c r="H118" s="110"/>
      <c r="I118" s="149"/>
    </row>
    <row r="119" hidden="1" customHeight="1" spans="1:9">
      <c r="A119" s="111"/>
      <c r="B119" s="112"/>
      <c r="C119" s="113"/>
      <c r="D119" s="114"/>
      <c r="E119" s="113"/>
      <c r="F119" s="114"/>
      <c r="G119" s="115"/>
      <c r="H119" s="116"/>
      <c r="I119" s="150"/>
    </row>
    <row r="120" ht="13.5" hidden="1" customHeight="1" spans="1:9">
      <c r="A120" s="117" t="s">
        <v>117</v>
      </c>
      <c r="B120" s="118"/>
      <c r="C120" s="118"/>
      <c r="D120" s="118"/>
      <c r="E120" s="118"/>
      <c r="F120" s="118"/>
      <c r="G120" s="118"/>
      <c r="H120" s="119"/>
      <c r="I120" s="151">
        <f>SUM(I118:I119)</f>
        <v>0</v>
      </c>
    </row>
    <row r="121" ht="13.5" hidden="1" customHeight="1"/>
    <row r="122" hidden="1" customHeight="1" spans="1:9">
      <c r="A122" s="11" t="s">
        <v>118</v>
      </c>
      <c r="B122" s="11" t="s">
        <v>119</v>
      </c>
      <c r="C122" s="11"/>
      <c r="D122" s="11"/>
      <c r="E122" s="11"/>
      <c r="F122" s="11"/>
      <c r="G122" s="11"/>
      <c r="H122" s="28"/>
      <c r="I122" s="28"/>
    </row>
    <row r="123" ht="13.5" hidden="1" customHeight="1" spans="1:9">
      <c r="A123" s="120" t="s">
        <v>120</v>
      </c>
      <c r="B123" s="121"/>
      <c r="C123" s="121"/>
      <c r="D123" s="121"/>
      <c r="E123" s="121"/>
      <c r="F123" s="121"/>
      <c r="G123" s="121"/>
      <c r="H123" s="121"/>
      <c r="I123" s="152"/>
    </row>
    <row r="124" ht="13.5" hidden="1" customHeight="1" spans="1:9">
      <c r="A124" s="122"/>
      <c r="B124" s="123" t="s">
        <v>121</v>
      </c>
      <c r="C124" s="124"/>
      <c r="D124" s="124"/>
      <c r="E124" s="124"/>
      <c r="F124" s="124"/>
      <c r="G124" s="124"/>
      <c r="H124" s="125"/>
      <c r="I124" s="147" t="s">
        <v>12</v>
      </c>
    </row>
    <row r="125" ht="13.5" hidden="1" customHeight="1" spans="1:9">
      <c r="A125" s="97" t="s">
        <v>13</v>
      </c>
      <c r="B125" s="126" t="s">
        <v>122</v>
      </c>
      <c r="C125" s="127"/>
      <c r="D125" s="127"/>
      <c r="E125" s="127"/>
      <c r="F125" s="127"/>
      <c r="G125" s="127"/>
      <c r="H125" s="128"/>
      <c r="I125" s="153">
        <f>I95</f>
        <v>0</v>
      </c>
    </row>
    <row r="126" hidden="1" customHeight="1" spans="1:9">
      <c r="A126" s="129" t="s">
        <v>15</v>
      </c>
      <c r="B126" s="130" t="s">
        <v>123</v>
      </c>
      <c r="C126" s="131"/>
      <c r="D126" s="131"/>
      <c r="E126" s="131"/>
      <c r="F126" s="131"/>
      <c r="G126" s="131"/>
      <c r="H126" s="132"/>
      <c r="I126" s="154" t="e">
        <f>#REF!</f>
        <v>#REF!</v>
      </c>
    </row>
    <row r="127" hidden="1" customHeight="1" spans="1:9">
      <c r="A127" s="129" t="s">
        <v>17</v>
      </c>
      <c r="B127" s="133" t="s">
        <v>124</v>
      </c>
      <c r="C127" s="134"/>
      <c r="D127" s="134"/>
      <c r="E127" s="134"/>
      <c r="F127" s="134"/>
      <c r="G127" s="134"/>
      <c r="H127" s="135"/>
      <c r="I127" s="154">
        <f>I98</f>
        <v>0</v>
      </c>
    </row>
    <row r="128" ht="13.5" hidden="1" customHeight="1" spans="1:9">
      <c r="A128" s="136" t="s">
        <v>125</v>
      </c>
      <c r="B128" s="137"/>
      <c r="C128" s="137"/>
      <c r="D128" s="137"/>
      <c r="E128" s="137"/>
      <c r="F128" s="137"/>
      <c r="G128" s="137"/>
      <c r="H128" s="138"/>
      <c r="I128" s="151" t="e">
        <f>SUM(I125:I127)</f>
        <v>#REF!</v>
      </c>
    </row>
    <row r="129" ht="13.5" hidden="1" customHeight="1" spans="1:2">
      <c r="A129" s="155" t="s">
        <v>126</v>
      </c>
      <c r="B129" t="s">
        <v>127</v>
      </c>
    </row>
    <row r="130" hidden="1" customHeight="1"/>
    <row r="131" hidden="1" customHeight="1"/>
    <row r="132" hidden="1" customHeight="1" spans="1:2">
      <c r="A132" s="156"/>
      <c r="B132" s="156"/>
    </row>
    <row r="133" spans="1:9">
      <c r="A133" s="144"/>
      <c r="B133" s="156"/>
      <c r="E133" s="72"/>
      <c r="I133" s="157"/>
    </row>
    <row r="134" spans="1:9">
      <c r="A134" s="144"/>
      <c r="B134" s="156"/>
      <c r="E134" s="72"/>
      <c r="I134" s="157"/>
    </row>
    <row r="135" spans="1:9">
      <c r="A135" s="72"/>
      <c r="I135" s="158">
        <f>1-(H95+H96+H97)</f>
        <v>0.8575</v>
      </c>
    </row>
    <row r="136" spans="1:1">
      <c r="A136" s="72"/>
    </row>
  </sheetData>
  <mergeCells count="137">
    <mergeCell ref="A1:I1"/>
    <mergeCell ref="A3:I3"/>
    <mergeCell ref="B4:H4"/>
    <mergeCell ref="B5:H5"/>
    <mergeCell ref="B6:H6"/>
    <mergeCell ref="B7:H7"/>
    <mergeCell ref="B8:H8"/>
    <mergeCell ref="A9:I9"/>
    <mergeCell ref="A10:I10"/>
    <mergeCell ref="B11:G11"/>
    <mergeCell ref="B12:G12"/>
    <mergeCell ref="B13:G13"/>
    <mergeCell ref="B14:G14"/>
    <mergeCell ref="B15:G15"/>
    <mergeCell ref="B16:G16"/>
    <mergeCell ref="B17:G17"/>
    <mergeCell ref="B18:G18"/>
    <mergeCell ref="A19:H19"/>
    <mergeCell ref="A21:I21"/>
    <mergeCell ref="A22:G22"/>
    <mergeCell ref="B23:G23"/>
    <mergeCell ref="B24:G24"/>
    <mergeCell ref="A25:H25"/>
    <mergeCell ref="A26:I26"/>
    <mergeCell ref="A27:G27"/>
    <mergeCell ref="B28:G28"/>
    <mergeCell ref="B29:G29"/>
    <mergeCell ref="B30:G30"/>
    <mergeCell ref="B31:G31"/>
    <mergeCell ref="B32:G32"/>
    <mergeCell ref="B33:G33"/>
    <mergeCell ref="B34:G34"/>
    <mergeCell ref="B35:G35"/>
    <mergeCell ref="A36:G36"/>
    <mergeCell ref="A37:I37"/>
    <mergeCell ref="A38:G38"/>
    <mergeCell ref="B39:G39"/>
    <mergeCell ref="B40:G40"/>
    <mergeCell ref="B41:G41"/>
    <mergeCell ref="B42:G42"/>
    <mergeCell ref="A43:H43"/>
    <mergeCell ref="A44:I44"/>
    <mergeCell ref="A45:I45"/>
    <mergeCell ref="A46:H46"/>
    <mergeCell ref="B47:H47"/>
    <mergeCell ref="B48:H48"/>
    <mergeCell ref="B49:H49"/>
    <mergeCell ref="A50:H50"/>
    <mergeCell ref="A51:I51"/>
    <mergeCell ref="A52:I52"/>
    <mergeCell ref="B53:G53"/>
    <mergeCell ref="B54:G54"/>
    <mergeCell ref="B55:G55"/>
    <mergeCell ref="B56:G56"/>
    <mergeCell ref="B57:G57"/>
    <mergeCell ref="B58:G58"/>
    <mergeCell ref="B59:G59"/>
    <mergeCell ref="A60:H60"/>
    <mergeCell ref="A61:I61"/>
    <mergeCell ref="A62:I62"/>
    <mergeCell ref="A63:G63"/>
    <mergeCell ref="B64:G64"/>
    <mergeCell ref="B65:G65"/>
    <mergeCell ref="B66:G66"/>
    <mergeCell ref="B67:G67"/>
    <mergeCell ref="B68:G68"/>
    <mergeCell ref="B69:G69"/>
    <mergeCell ref="B70:G70"/>
    <mergeCell ref="A71:H71"/>
    <mergeCell ref="A72:I72"/>
    <mergeCell ref="A73:G73"/>
    <mergeCell ref="B74:G74"/>
    <mergeCell ref="A75:G75"/>
    <mergeCell ref="A76:I76"/>
    <mergeCell ref="A77:I77"/>
    <mergeCell ref="A78:H78"/>
    <mergeCell ref="B79:H79"/>
    <mergeCell ref="B80:H80"/>
    <mergeCell ref="A81:H81"/>
    <mergeCell ref="A82:I82"/>
    <mergeCell ref="A83:I83"/>
    <mergeCell ref="B84:G84"/>
    <mergeCell ref="B85:G85"/>
    <mergeCell ref="B86:G86"/>
    <mergeCell ref="B87:G87"/>
    <mergeCell ref="A88:G88"/>
    <mergeCell ref="A89:I89"/>
    <mergeCell ref="A90:I90"/>
    <mergeCell ref="B91:G91"/>
    <mergeCell ref="B92:G92"/>
    <mergeCell ref="B93:G93"/>
    <mergeCell ref="B94:G94"/>
    <mergeCell ref="B95:G95"/>
    <mergeCell ref="B96:G96"/>
    <mergeCell ref="B97:G97"/>
    <mergeCell ref="A98:H98"/>
    <mergeCell ref="B99:I99"/>
    <mergeCell ref="A101:I101"/>
    <mergeCell ref="A102:H102"/>
    <mergeCell ref="B103:H103"/>
    <mergeCell ref="B104:H104"/>
    <mergeCell ref="B105:H105"/>
    <mergeCell ref="B106:H106"/>
    <mergeCell ref="B107:H107"/>
    <mergeCell ref="B108:H108"/>
    <mergeCell ref="B109:H109"/>
    <mergeCell ref="A110:H110"/>
    <mergeCell ref="B112:G112"/>
    <mergeCell ref="A113:B113"/>
    <mergeCell ref="C113:D113"/>
    <mergeCell ref="E113:F113"/>
    <mergeCell ref="A114:B114"/>
    <mergeCell ref="C114:D114"/>
    <mergeCell ref="E114:F114"/>
    <mergeCell ref="A115:B115"/>
    <mergeCell ref="C115:D115"/>
    <mergeCell ref="E115:F115"/>
    <mergeCell ref="A116:B116"/>
    <mergeCell ref="C116:D116"/>
    <mergeCell ref="E116:F116"/>
    <mergeCell ref="A117:B117"/>
    <mergeCell ref="C117:D117"/>
    <mergeCell ref="E117:F117"/>
    <mergeCell ref="A118:B118"/>
    <mergeCell ref="C118:D118"/>
    <mergeCell ref="E118:F118"/>
    <mergeCell ref="A119:B119"/>
    <mergeCell ref="C119:D119"/>
    <mergeCell ref="E119:F119"/>
    <mergeCell ref="A120:H120"/>
    <mergeCell ref="B122:G122"/>
    <mergeCell ref="A123:I123"/>
    <mergeCell ref="B124:H124"/>
    <mergeCell ref="B125:H125"/>
    <mergeCell ref="B126:H126"/>
    <mergeCell ref="B127:H127"/>
    <mergeCell ref="A128:H128"/>
  </mergeCells>
  <pageMargins left="0.659027777777778" right="0.196527777777778" top="0.590277777777778" bottom="0.393055555555556" header="0.179166666666667" footer="0.15625"/>
  <pageSetup paperSize="9" scale="80" firstPageNumber="0" orientation="portrait" useFirstPageNumber="1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599993896298105"/>
  </sheetPr>
  <dimension ref="A1:F12"/>
  <sheetViews>
    <sheetView workbookViewId="0">
      <selection activeCell="A10" sqref="A10:D10"/>
    </sheetView>
  </sheetViews>
  <sheetFormatPr defaultColWidth="9" defaultRowHeight="12.75" outlineLevelCol="5"/>
  <cols>
    <col min="1" max="1" width="48.2857142857143" customWidth="1"/>
    <col min="2" max="2" width="8.35238095238095" customWidth="1"/>
    <col min="3" max="3" width="11.5714285714286" customWidth="1"/>
    <col min="4" max="4" width="10.4285714285714" customWidth="1"/>
    <col min="5" max="5" width="10.8571428571429" customWidth="1"/>
    <col min="6" max="6" width="12.1428571428571" customWidth="1"/>
  </cols>
  <sheetData>
    <row r="1" ht="33" customHeight="1" spans="1:6">
      <c r="A1" s="1" t="s">
        <v>128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ht="51" spans="1:6">
      <c r="A3" s="3" t="s">
        <v>129</v>
      </c>
      <c r="B3" s="3" t="s">
        <v>130</v>
      </c>
      <c r="C3" s="3" t="s">
        <v>131</v>
      </c>
      <c r="D3" s="3" t="s">
        <v>132</v>
      </c>
      <c r="E3" s="3" t="s">
        <v>133</v>
      </c>
      <c r="F3" s="3" t="s">
        <v>134</v>
      </c>
    </row>
    <row r="4" spans="1:6">
      <c r="A4" s="4" t="s">
        <v>135</v>
      </c>
      <c r="B4" s="4" t="s">
        <v>136</v>
      </c>
      <c r="C4" s="4">
        <v>4</v>
      </c>
      <c r="D4" s="5">
        <v>0</v>
      </c>
      <c r="E4" s="5">
        <f t="shared" ref="E4:E9" si="0">(C4*D4)/12</f>
        <v>0</v>
      </c>
      <c r="F4" s="5">
        <f>(C4*D4)</f>
        <v>0</v>
      </c>
    </row>
    <row r="5" ht="25.5" spans="1:6">
      <c r="A5" s="4" t="s">
        <v>137</v>
      </c>
      <c r="B5" s="4" t="s">
        <v>136</v>
      </c>
      <c r="C5" s="4">
        <v>4</v>
      </c>
      <c r="D5" s="5">
        <v>0</v>
      </c>
      <c r="E5" s="5">
        <f t="shared" si="0"/>
        <v>0</v>
      </c>
      <c r="F5" s="5">
        <f t="shared" ref="F4:F9" si="1">(C5*D5)</f>
        <v>0</v>
      </c>
    </row>
    <row r="6" ht="25.5" spans="1:6">
      <c r="A6" s="4" t="s">
        <v>138</v>
      </c>
      <c r="B6" s="4" t="s">
        <v>136</v>
      </c>
      <c r="C6" s="4">
        <v>2</v>
      </c>
      <c r="D6" s="5">
        <v>0</v>
      </c>
      <c r="E6" s="5">
        <f t="shared" si="0"/>
        <v>0</v>
      </c>
      <c r="F6" s="5">
        <f t="shared" si="1"/>
        <v>0</v>
      </c>
    </row>
    <row r="7" spans="1:6">
      <c r="A7" s="4" t="s">
        <v>139</v>
      </c>
      <c r="B7" s="4" t="s">
        <v>140</v>
      </c>
      <c r="C7" s="4">
        <v>4</v>
      </c>
      <c r="D7" s="5">
        <v>0</v>
      </c>
      <c r="E7" s="5">
        <f t="shared" si="0"/>
        <v>0</v>
      </c>
      <c r="F7" s="5">
        <f t="shared" si="1"/>
        <v>0</v>
      </c>
    </row>
    <row r="8" ht="25.5" spans="1:6">
      <c r="A8" s="4" t="s">
        <v>141</v>
      </c>
      <c r="B8" s="4" t="s">
        <v>140</v>
      </c>
      <c r="C8" s="4">
        <v>2</v>
      </c>
      <c r="D8" s="5">
        <v>0</v>
      </c>
      <c r="E8" s="5">
        <f t="shared" si="0"/>
        <v>0</v>
      </c>
      <c r="F8" s="5">
        <f t="shared" si="1"/>
        <v>0</v>
      </c>
    </row>
    <row r="9" spans="1:6">
      <c r="A9" s="4" t="s">
        <v>142</v>
      </c>
      <c r="B9" s="4" t="s">
        <v>140</v>
      </c>
      <c r="C9" s="4">
        <v>2</v>
      </c>
      <c r="D9" s="5">
        <v>0</v>
      </c>
      <c r="E9" s="5">
        <f t="shared" si="0"/>
        <v>0</v>
      </c>
      <c r="F9" s="5">
        <f t="shared" si="1"/>
        <v>0</v>
      </c>
    </row>
    <row r="10" spans="1:6">
      <c r="A10" s="6" t="s">
        <v>143</v>
      </c>
      <c r="B10" s="6"/>
      <c r="C10" s="6"/>
      <c r="D10" s="6"/>
      <c r="E10" s="7">
        <f>SUM(E4:E9)</f>
        <v>0</v>
      </c>
      <c r="F10" s="7">
        <f>SUM(F4:F9)</f>
        <v>0</v>
      </c>
    </row>
    <row r="11" spans="1:6">
      <c r="A11" s="8" t="s">
        <v>144</v>
      </c>
      <c r="B11" s="8"/>
      <c r="C11" s="8"/>
      <c r="D11" s="8"/>
      <c r="E11" s="8"/>
      <c r="F11" s="9">
        <f>F10/12</f>
        <v>0</v>
      </c>
    </row>
    <row r="12" spans="1:6">
      <c r="A12" s="2"/>
      <c r="B12" s="2"/>
      <c r="C12" s="2"/>
      <c r="D12" s="2"/>
      <c r="E12" s="2"/>
      <c r="F12" s="2"/>
    </row>
  </sheetData>
  <mergeCells count="3">
    <mergeCell ref="A1:F1"/>
    <mergeCell ref="A10:D10"/>
    <mergeCell ref="A11:E11"/>
  </mergeCells>
  <pageMargins left="0.511805555555556" right="0.318055555555556" top="0.786805555555556" bottom="0.786805555555556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PREÇO POR EMPREGADO</vt:lpstr>
      <vt:lpstr>UNIFORMES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CPL</cp:lastModifiedBy>
  <dcterms:created xsi:type="dcterms:W3CDTF">2010-12-08T17:56:00Z</dcterms:created>
  <cp:lastPrinted>2018-06-20T11:09:00Z</cp:lastPrinted>
  <dcterms:modified xsi:type="dcterms:W3CDTF">2018-09-26T14:49:39Z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1046-10.2.0.7439</vt:lpwstr>
  </property>
</Properties>
</file>